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480" windowHeight="11640" activeTab="0"/>
  </bookViews>
  <sheets>
    <sheet name="CU50" sheetId="1" r:id="rId1"/>
    <sheet name="CU60" sheetId="2" r:id="rId2"/>
    <sheet name="CU70" sheetId="3" r:id="rId3"/>
    <sheet name="CU80" sheetId="4" r:id="rId4"/>
    <sheet name="CU90" sheetId="5" r:id="rId5"/>
    <sheet name="ImpactCUonNetEcReturn" sheetId="6" r:id="rId6"/>
    <sheet name="ImpactCUonGrossmargin" sheetId="7" r:id="rId7"/>
  </sheets>
  <definedNames/>
  <calcPr fullCalcOnLoad="1"/>
</workbook>
</file>

<file path=xl/sharedStrings.xml><?xml version="1.0" encoding="utf-8"?>
<sst xmlns="http://schemas.openxmlformats.org/spreadsheetml/2006/main" count="105" uniqueCount="25">
  <si>
    <t>Total Variable Cost</t>
  </si>
  <si>
    <t>Cartons per ha</t>
  </si>
  <si>
    <t>Lettuce per carton</t>
  </si>
  <si>
    <t>(Seed, tractor costs</t>
  </si>
  <si>
    <t>Small equipment including
labour, fuel, oil, etcFertiliser, pest &amp; weed control, chipping/thinning, harvesting tractor, casual labour)</t>
  </si>
  <si>
    <t>Income (sale of lettuce)</t>
  </si>
  <si>
    <t>Variable costs</t>
  </si>
  <si>
    <t>Gross margin/ha</t>
  </si>
  <si>
    <t>Water applied</t>
  </si>
  <si>
    <t>Marketable lettuce (No)</t>
  </si>
  <si>
    <t>Marketable yield (t/ha)</t>
  </si>
  <si>
    <t>Capital cost/crop</t>
  </si>
  <si>
    <t>Net economic return</t>
  </si>
  <si>
    <t>Gross Margin (CU = 90%)</t>
  </si>
  <si>
    <t>Irrigation (ML/ha) ($50.0/ML)</t>
  </si>
  <si>
    <t>Cartons ($2.5/carton)</t>
  </si>
  <si>
    <t>Cooling ($0.5/carton)</t>
  </si>
  <si>
    <t>Freight (Bsb market) ($0.84/carton)</t>
  </si>
  <si>
    <t>Levy (0.5% of sale price) National</t>
  </si>
  <si>
    <t>Agents commission (15% of sale price)</t>
  </si>
  <si>
    <t>Harvesting labour ($1.10/carton)</t>
  </si>
  <si>
    <t>Gross Margin (CU = 80%)</t>
  </si>
  <si>
    <t>Gross Margin (CU = 60%)</t>
  </si>
  <si>
    <t>Gross Margin (CU = 50%)</t>
  </si>
  <si>
    <t>Gross Margin (CU = 70%)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</si>
</sst>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-* #,##0.0_-;\-* #,##0.0_-;_-* &quot;-&quot;??_-;_-@_-"/>
    <numFmt numFmtId="176" formatCode="_-* #,##0_-;\-* #,##0_-;_-* &quot;-&quot;??_-;_-@_-"/>
    <numFmt numFmtId="177" formatCode="0.0"/>
    <numFmt numFmtId="178" formatCode="_-&quot;$&quot;* #,##0.0_-;\-&quot;$&quot;* #,##0.0_-;_-&quot;$&quot;* &quot;-&quot;??_-;_-@_-"/>
    <numFmt numFmtId="179" formatCode="_-&quot;$&quot;* #,##0_-;\-&quot;$&quot;* #,##0_-;_-&quot;$&quot;* &quot;-&quot;??_-;_-@_-"/>
    <numFmt numFmtId="180" formatCode="0.0%"/>
    <numFmt numFmtId="181" formatCode="_-* #,##0.0_-;\-* #,##0.0_-;_-* &quot;-&quot;?_-;_-@_-"/>
    <numFmt numFmtId="182" formatCode="_-&quot;$&quot;* #,##0.000_-;\-&quot;$&quot;* #,##0.000_-;_-&quot;$&quot;* &quot;-&quot;??_-;_-@_-"/>
    <numFmt numFmtId="183" formatCode="0.0000"/>
    <numFmt numFmtId="184" formatCode="0.000"/>
    <numFmt numFmtId="185" formatCode="0.00000000"/>
    <numFmt numFmtId="186" formatCode="0.0000000"/>
    <numFmt numFmtId="187" formatCode="0.000000"/>
    <numFmt numFmtId="188" formatCode="0.00000"/>
    <numFmt numFmtId="189" formatCode="_-* #,##0.000_-;\-* #,##0.000_-;_-* &quot;-&quot;??_-;_-@_-"/>
    <numFmt numFmtId="190" formatCode="0.00;[Red]0.00"/>
    <numFmt numFmtId="191" formatCode="0.00_ ;[Red]\-0.00\ "/>
    <numFmt numFmtId="192" formatCode="#,##0.0;[Red]\-#,##0.0"/>
    <numFmt numFmtId="193" formatCode="&quot;$&quot;#,##0.00"/>
    <numFmt numFmtId="194" formatCode="_(* #,##0.000_);_(* \(#,##0.000\);_(* &quot;-&quot;???_);_(@_)"/>
    <numFmt numFmtId="195" formatCode="_(* #,##0.0_);_(* \(#,##0.0\);_(* &quot;-&quot;?_);_(@_)"/>
    <numFmt numFmtId="196" formatCode="0.00_ ;\-0.00\ "/>
    <numFmt numFmtId="197" formatCode="#,##0.0"/>
  </numFmts>
  <fonts count="3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name val="Arial"/>
      <family val="2"/>
    </font>
    <font>
      <sz val="18"/>
      <name val="Arial"/>
      <family val="2"/>
    </font>
    <font>
      <sz val="29.3"/>
      <name val="Arial"/>
      <family val="2"/>
    </font>
    <font>
      <sz val="24"/>
      <color indexed="8"/>
      <name val="Arial"/>
      <family val="2"/>
    </font>
    <font>
      <sz val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4" borderId="0" xfId="0" applyFont="1" applyFill="1" applyAlignment="1">
      <alignment/>
    </xf>
    <xf numFmtId="0" fontId="7" fillId="0" borderId="0" xfId="0" applyFont="1" applyAlignment="1">
      <alignment/>
    </xf>
    <xf numFmtId="177" fontId="6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6" fillId="22" borderId="0" xfId="0" applyFont="1" applyFill="1" applyAlignment="1">
      <alignment/>
    </xf>
    <xf numFmtId="0" fontId="9" fillId="0" borderId="0" xfId="0" applyFont="1" applyAlignment="1">
      <alignment/>
    </xf>
    <xf numFmtId="2" fontId="11" fillId="0" borderId="10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7" fontId="6" fillId="0" borderId="0" xfId="44" applyNumberFormat="1" applyFont="1" applyAlignment="1">
      <alignment horizontal="center"/>
    </xf>
    <xf numFmtId="177" fontId="10" fillId="24" borderId="0" xfId="0" applyNumberFormat="1" applyFont="1" applyFill="1" applyAlignment="1">
      <alignment horizontal="center"/>
    </xf>
    <xf numFmtId="177" fontId="10" fillId="0" borderId="0" xfId="0" applyNumberFormat="1" applyFont="1" applyAlignment="1">
      <alignment horizontal="center"/>
    </xf>
    <xf numFmtId="177" fontId="10" fillId="22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"/>
          <c:w val="0.9555"/>
          <c:h val="0.927"/>
        </c:manualLayout>
      </c:layout>
      <c:scatterChart>
        <c:scatterStyle val="smoothMarker"/>
        <c:varyColors val="0"/>
        <c:ser>
          <c:idx val="2"/>
          <c:order val="0"/>
          <c:tx>
            <c:v>CU = 90%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'CU90'!$B$2:$X$2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'CU90'!$B$22:$X$22</c:f>
              <c:numCache>
                <c:ptCount val="23"/>
                <c:pt idx="0">
                  <c:v>-6277</c:v>
                </c:pt>
                <c:pt idx="1">
                  <c:v>-2552.431903239378</c:v>
                </c:pt>
                <c:pt idx="2">
                  <c:v>1934.8261117643415</c:v>
                </c:pt>
                <c:pt idx="3">
                  <c:v>4077.416868136861</c:v>
                </c:pt>
                <c:pt idx="4">
                  <c:v>6089.204192183173</c:v>
                </c:pt>
                <c:pt idx="5">
                  <c:v>7963.785022752509</c:v>
                </c:pt>
                <c:pt idx="6">
                  <c:v>9699.826384837277</c:v>
                </c:pt>
                <c:pt idx="7">
                  <c:v>11297.328278437493</c:v>
                </c:pt>
                <c:pt idx="8">
                  <c:v>12756.290703553139</c:v>
                </c:pt>
                <c:pt idx="9">
                  <c:v>14076.713660184221</c:v>
                </c:pt>
                <c:pt idx="10">
                  <c:v>15258.597148330737</c:v>
                </c:pt>
                <c:pt idx="11">
                  <c:v>16301.941167992685</c:v>
                </c:pt>
                <c:pt idx="12">
                  <c:v>17206.745719170074</c:v>
                </c:pt>
                <c:pt idx="13">
                  <c:v>17973.01080186291</c:v>
                </c:pt>
                <c:pt idx="14">
                  <c:v>18600.73641607116</c:v>
                </c:pt>
                <c:pt idx="15">
                  <c:v>19089.92256179487</c:v>
                </c:pt>
                <c:pt idx="16">
                  <c:v>19440.569239033997</c:v>
                </c:pt>
                <c:pt idx="17">
                  <c:v>19652.676447788574</c:v>
                </c:pt>
                <c:pt idx="18">
                  <c:v>19726.244188058583</c:v>
                </c:pt>
                <c:pt idx="19">
                  <c:v>19661.272459844025</c:v>
                </c:pt>
                <c:pt idx="20">
                  <c:v>19457.7612631449</c:v>
                </c:pt>
                <c:pt idx="21">
                  <c:v>18635.120464292966</c:v>
                </c:pt>
                <c:pt idx="22">
                  <c:v>16362.113252380848</c:v>
                </c:pt>
              </c:numCache>
            </c:numRef>
          </c:yVal>
          <c:smooth val="1"/>
        </c:ser>
        <c:ser>
          <c:idx val="1"/>
          <c:order val="1"/>
          <c:tx>
            <c:v>CU = 80%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'CU90'!$B$2:$X$2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'CU80'!$B$22:$X$22</c:f>
              <c:numCache>
                <c:ptCount val="23"/>
                <c:pt idx="0">
                  <c:v>-6211</c:v>
                </c:pt>
                <c:pt idx="1">
                  <c:v>-1701.6663318069222</c:v>
                </c:pt>
                <c:pt idx="2">
                  <c:v>2101.0296431453244</c:v>
                </c:pt>
                <c:pt idx="3">
                  <c:v>3976.7424886653644</c:v>
                </c:pt>
                <c:pt idx="4">
                  <c:v>5805.508114812321</c:v>
                </c:pt>
                <c:pt idx="5">
                  <c:v>7491.745648189062</c:v>
                </c:pt>
                <c:pt idx="6">
                  <c:v>9078.55073790728</c:v>
                </c:pt>
                <c:pt idx="7">
                  <c:v>10544.886020114223</c:v>
                </c:pt>
                <c:pt idx="8">
                  <c:v>11866.792258527581</c:v>
                </c:pt>
                <c:pt idx="9">
                  <c:v>13044.269453147339</c:v>
                </c:pt>
                <c:pt idx="10">
                  <c:v>14081.882016665859</c:v>
                </c:pt>
                <c:pt idx="11">
                  <c:v>14989.755249461232</c:v>
                </c:pt>
                <c:pt idx="12">
                  <c:v>15752.770278951415</c:v>
                </c:pt>
                <c:pt idx="13">
                  <c:v>16370.927105136398</c:v>
                </c:pt>
                <c:pt idx="14">
                  <c:v>16844.225728016172</c:v>
                </c:pt>
                <c:pt idx="15">
                  <c:v>17172.666147590768</c:v>
                </c:pt>
                <c:pt idx="16">
                  <c:v>17356.248363860162</c:v>
                </c:pt>
                <c:pt idx="17">
                  <c:v>17394.972376824342</c:v>
                </c:pt>
                <c:pt idx="18">
                  <c:v>17289.927722626948</c:v>
                </c:pt>
                <c:pt idx="19">
                  <c:v>17051.108779929695</c:v>
                </c:pt>
                <c:pt idx="20">
                  <c:v>16683.428889797302</c:v>
                </c:pt>
                <c:pt idx="21">
                  <c:v>15596.39880465588</c:v>
                </c:pt>
                <c:pt idx="22">
                  <c:v>13276.90113408391</c:v>
                </c:pt>
              </c:numCache>
            </c:numRef>
          </c:yVal>
          <c:smooth val="1"/>
        </c:ser>
        <c:ser>
          <c:idx val="0"/>
          <c:order val="2"/>
          <c:tx>
            <c:v>CU = 70%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'CU90'!$B$2:$X$2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'CU70'!$B$22:$X$22</c:f>
              <c:numCache>
                <c:ptCount val="23"/>
                <c:pt idx="0">
                  <c:v>-6097.226147306814</c:v>
                </c:pt>
                <c:pt idx="1">
                  <c:v>-781.3418824032269</c:v>
                </c:pt>
                <c:pt idx="2">
                  <c:v>2535.161592055345</c:v>
                </c:pt>
                <c:pt idx="3">
                  <c:v>4268.5088141958695</c:v>
                </c:pt>
                <c:pt idx="4">
                  <c:v>5851.921447874425</c:v>
                </c:pt>
                <c:pt idx="5">
                  <c:v>7284.060093094638</c:v>
                </c:pt>
                <c:pt idx="6">
                  <c:v>8564.924749856527</c:v>
                </c:pt>
                <c:pt idx="7">
                  <c:v>9791.284061119874</c:v>
                </c:pt>
                <c:pt idx="8">
                  <c:v>10897.57128329992</c:v>
                </c:pt>
                <c:pt idx="9">
                  <c:v>11849.056751379372</c:v>
                </c:pt>
                <c:pt idx="10">
                  <c:v>12645.740465358223</c:v>
                </c:pt>
                <c:pt idx="11">
                  <c:v>13287.62242523647</c:v>
                </c:pt>
                <c:pt idx="12">
                  <c:v>13774.702631014108</c:v>
                </c:pt>
                <c:pt idx="13">
                  <c:v>14106.981082691142</c:v>
                </c:pt>
                <c:pt idx="14">
                  <c:v>14290.141328729376</c:v>
                </c:pt>
                <c:pt idx="15">
                  <c:v>14341.880784022967</c:v>
                </c:pt>
                <c:pt idx="16">
                  <c:v>14274.3342187433</c:v>
                </c:pt>
                <c:pt idx="17">
                  <c:v>14129.483961716145</c:v>
                </c:pt>
                <c:pt idx="18">
                  <c:v>13857.247589856903</c:v>
                </c:pt>
                <c:pt idx="19">
                  <c:v>13439.964599368257</c:v>
                </c:pt>
                <c:pt idx="20">
                  <c:v>13044.63812488506</c:v>
                </c:pt>
                <c:pt idx="21">
                  <c:v>11942.611813216223</c:v>
                </c:pt>
                <c:pt idx="22">
                  <c:v>10148.043221080421</c:v>
                </c:pt>
              </c:numCache>
            </c:numRef>
          </c:yVal>
          <c:smooth val="1"/>
        </c:ser>
        <c:ser>
          <c:idx val="3"/>
          <c:order val="3"/>
          <c:tx>
            <c:v>CU = 60%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'CU90'!$B$2:$X$2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'CU60'!$B$22:$X$22</c:f>
              <c:numCache>
                <c:ptCount val="23"/>
                <c:pt idx="0">
                  <c:v>-5860.850581143239</c:v>
                </c:pt>
                <c:pt idx="1">
                  <c:v>30.02101643934111</c:v>
                </c:pt>
                <c:pt idx="2">
                  <c:v>3257.8677652734877</c:v>
                </c:pt>
                <c:pt idx="3">
                  <c:v>4631.044439217185</c:v>
                </c:pt>
                <c:pt idx="4">
                  <c:v>5891.2869663811</c:v>
                </c:pt>
                <c:pt idx="5">
                  <c:v>7192.39091119777</c:v>
                </c:pt>
                <c:pt idx="6">
                  <c:v>8325.012759707002</c:v>
                </c:pt>
                <c:pt idx="7">
                  <c:v>9289.152511908782</c:v>
                </c:pt>
                <c:pt idx="8">
                  <c:v>10084.810167803134</c:v>
                </c:pt>
                <c:pt idx="9">
                  <c:v>10711.985727390045</c:v>
                </c:pt>
                <c:pt idx="10">
                  <c:v>11170.67919066951</c:v>
                </c:pt>
                <c:pt idx="11">
                  <c:v>11482.456844064418</c:v>
                </c:pt>
                <c:pt idx="12">
                  <c:v>11640.259601323396</c:v>
                </c:pt>
                <c:pt idx="13">
                  <c:v>11658.385760915433</c:v>
                </c:pt>
                <c:pt idx="14">
                  <c:v>11674.831194873266</c:v>
                </c:pt>
                <c:pt idx="15">
                  <c:v>11542.761135889421</c:v>
                </c:pt>
                <c:pt idx="16">
                  <c:v>11305.004576166157</c:v>
                </c:pt>
                <c:pt idx="17">
                  <c:v>11100.976083467809</c:v>
                </c:pt>
                <c:pt idx="18">
                  <c:v>10761.976912859689</c:v>
                </c:pt>
                <c:pt idx="19">
                  <c:v>10288.007064341822</c:v>
                </c:pt>
                <c:pt idx="20">
                  <c:v>9781.713505600263</c:v>
                </c:pt>
                <c:pt idx="21">
                  <c:v>9054.16180886629</c:v>
                </c:pt>
                <c:pt idx="22">
                  <c:v>7199.686251318286</c:v>
                </c:pt>
              </c:numCache>
            </c:numRef>
          </c:yVal>
          <c:smooth val="1"/>
        </c:ser>
        <c:ser>
          <c:idx val="4"/>
          <c:order val="4"/>
          <c:tx>
            <c:v>CU = 50%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'CU90'!$B$2:$X$2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'CU50'!$B$22:$X$22</c:f>
              <c:numCache>
                <c:ptCount val="23"/>
                <c:pt idx="0">
                  <c:v>-5525.84860351359</c:v>
                </c:pt>
                <c:pt idx="1">
                  <c:v>828.8734277261374</c:v>
                </c:pt>
                <c:pt idx="2">
                  <c:v>3822.669305683612</c:v>
                </c:pt>
                <c:pt idx="3">
                  <c:v>5094.586066000695</c:v>
                </c:pt>
                <c:pt idx="4">
                  <c:v>6184.031686208229</c:v>
                </c:pt>
                <c:pt idx="5">
                  <c:v>7091.006166306201</c:v>
                </c:pt>
                <c:pt idx="6">
                  <c:v>7815.5095062946275</c:v>
                </c:pt>
                <c:pt idx="7">
                  <c:v>8515.554991355097</c:v>
                </c:pt>
                <c:pt idx="8">
                  <c:v>9092.538930649662</c:v>
                </c:pt>
                <c:pt idx="9">
                  <c:v>9512.744356260926</c:v>
                </c:pt>
                <c:pt idx="10">
                  <c:v>9749.687423102332</c:v>
                </c:pt>
                <c:pt idx="11">
                  <c:v>9908.312080933323</c:v>
                </c:pt>
                <c:pt idx="12">
                  <c:v>9905.46521465867</c:v>
                </c:pt>
                <c:pt idx="13">
                  <c:v>9732.46044036368</c:v>
                </c:pt>
                <c:pt idx="14">
                  <c:v>9631.45110313153</c:v>
                </c:pt>
                <c:pt idx="15">
                  <c:v>9407.180627605543</c:v>
                </c:pt>
                <c:pt idx="16">
                  <c:v>9039.262064227041</c:v>
                </c:pt>
                <c:pt idx="17">
                  <c:v>8527.695412996003</c:v>
                </c:pt>
                <c:pt idx="18">
                  <c:v>8271.797311264603</c:v>
                </c:pt>
                <c:pt idx="19">
                  <c:v>7972.56969061862</c:v>
                </c:pt>
                <c:pt idx="20">
                  <c:v>7569.617499013628</c:v>
                </c:pt>
                <c:pt idx="21">
                  <c:v>6452.539402926661</c:v>
                </c:pt>
                <c:pt idx="22">
                  <c:v>5341.205007634657</c:v>
                </c:pt>
              </c:numCache>
            </c:numRef>
          </c:yVal>
          <c:smooth val="1"/>
        </c:ser>
        <c:axId val="4521318"/>
        <c:axId val="40691863"/>
      </c:scatterChart>
      <c:valAx>
        <c:axId val="4521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Water applied (ML/ha)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91863"/>
        <c:crossesAt val="-12000"/>
        <c:crossBetween val="midCat"/>
        <c:dispUnits/>
      </c:valAx>
      <c:valAx>
        <c:axId val="40691863"/>
        <c:scaling>
          <c:orientation val="minMax"/>
          <c:max val="24000"/>
          <c:min val="-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economic return ($/ha)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1318"/>
        <c:crosses val="autoZero"/>
        <c:crossBetween val="midCat"/>
        <c:dispUnits/>
        <c:majorUnit val="4000"/>
        <c:minorUnit val="4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"/>
          <c:y val="0.08325"/>
          <c:w val="0.199"/>
          <c:h val="0.2657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95575"/>
          <c:h val="0.97875"/>
        </c:manualLayout>
      </c:layout>
      <c:scatterChart>
        <c:scatterStyle val="smoothMarker"/>
        <c:varyColors val="0"/>
        <c:ser>
          <c:idx val="2"/>
          <c:order val="0"/>
          <c:tx>
            <c:v>CU = 90%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'CU90'!$B$2:$X$2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'CU90'!$B$20:$X$20</c:f>
              <c:numCache>
                <c:ptCount val="23"/>
                <c:pt idx="0">
                  <c:v>-5744</c:v>
                </c:pt>
                <c:pt idx="1">
                  <c:v>-2019.4319032393778</c:v>
                </c:pt>
                <c:pt idx="2">
                  <c:v>2467.8261117643415</c:v>
                </c:pt>
                <c:pt idx="3">
                  <c:v>4610.416868136861</c:v>
                </c:pt>
                <c:pt idx="4">
                  <c:v>6622.204192183173</c:v>
                </c:pt>
                <c:pt idx="5">
                  <c:v>8496.785022752509</c:v>
                </c:pt>
                <c:pt idx="6">
                  <c:v>10232.826384837277</c:v>
                </c:pt>
                <c:pt idx="7">
                  <c:v>11830.328278437493</c:v>
                </c:pt>
                <c:pt idx="8">
                  <c:v>13289.290703553139</c:v>
                </c:pt>
                <c:pt idx="9">
                  <c:v>14609.713660184221</c:v>
                </c:pt>
                <c:pt idx="10">
                  <c:v>15791.597148330737</c:v>
                </c:pt>
                <c:pt idx="11">
                  <c:v>16834.941167992685</c:v>
                </c:pt>
                <c:pt idx="12">
                  <c:v>17739.745719170074</c:v>
                </c:pt>
                <c:pt idx="13">
                  <c:v>18506.01080186291</c:v>
                </c:pt>
                <c:pt idx="14">
                  <c:v>19133.73641607116</c:v>
                </c:pt>
                <c:pt idx="15">
                  <c:v>19622.92256179487</c:v>
                </c:pt>
                <c:pt idx="16">
                  <c:v>19973.569239033997</c:v>
                </c:pt>
                <c:pt idx="17">
                  <c:v>20185.676447788574</c:v>
                </c:pt>
                <c:pt idx="18">
                  <c:v>20259.244188058583</c:v>
                </c:pt>
                <c:pt idx="19">
                  <c:v>20194.272459844025</c:v>
                </c:pt>
                <c:pt idx="20">
                  <c:v>19990.7612631449</c:v>
                </c:pt>
                <c:pt idx="21">
                  <c:v>19168.120464292966</c:v>
                </c:pt>
                <c:pt idx="22">
                  <c:v>16895.11325238085</c:v>
                </c:pt>
              </c:numCache>
            </c:numRef>
          </c:yVal>
          <c:smooth val="1"/>
        </c:ser>
        <c:ser>
          <c:idx val="1"/>
          <c:order val="1"/>
          <c:tx>
            <c:v>CU = 80%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'CU90'!$B$2:$X$2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'CU80'!$B$20:$X$20</c:f>
              <c:numCache>
                <c:ptCount val="23"/>
                <c:pt idx="0">
                  <c:v>-5744</c:v>
                </c:pt>
                <c:pt idx="1">
                  <c:v>-1234.6663318069222</c:v>
                </c:pt>
                <c:pt idx="2">
                  <c:v>2568.0296431453244</c:v>
                </c:pt>
                <c:pt idx="3">
                  <c:v>4443.742488665364</c:v>
                </c:pt>
                <c:pt idx="4">
                  <c:v>6272.508114812321</c:v>
                </c:pt>
                <c:pt idx="5">
                  <c:v>7958.745648189062</c:v>
                </c:pt>
                <c:pt idx="6">
                  <c:v>9545.55073790728</c:v>
                </c:pt>
                <c:pt idx="7">
                  <c:v>11011.886020114223</c:v>
                </c:pt>
                <c:pt idx="8">
                  <c:v>12333.792258527581</c:v>
                </c:pt>
                <c:pt idx="9">
                  <c:v>13511.269453147339</c:v>
                </c:pt>
                <c:pt idx="10">
                  <c:v>14548.882016665859</c:v>
                </c:pt>
                <c:pt idx="11">
                  <c:v>15456.755249461232</c:v>
                </c:pt>
                <c:pt idx="12">
                  <c:v>16219.770278951415</c:v>
                </c:pt>
                <c:pt idx="13">
                  <c:v>16837.927105136398</c:v>
                </c:pt>
                <c:pt idx="14">
                  <c:v>17311.225728016172</c:v>
                </c:pt>
                <c:pt idx="15">
                  <c:v>17639.666147590768</c:v>
                </c:pt>
                <c:pt idx="16">
                  <c:v>17823.248363860162</c:v>
                </c:pt>
                <c:pt idx="17">
                  <c:v>17861.972376824342</c:v>
                </c:pt>
                <c:pt idx="18">
                  <c:v>17756.927722626948</c:v>
                </c:pt>
                <c:pt idx="19">
                  <c:v>17518.108779929695</c:v>
                </c:pt>
                <c:pt idx="20">
                  <c:v>17150.428889797302</c:v>
                </c:pt>
                <c:pt idx="21">
                  <c:v>16063.39880465588</c:v>
                </c:pt>
                <c:pt idx="22">
                  <c:v>13743.90113408391</c:v>
                </c:pt>
              </c:numCache>
            </c:numRef>
          </c:yVal>
          <c:smooth val="1"/>
        </c:ser>
        <c:ser>
          <c:idx val="0"/>
          <c:order val="2"/>
          <c:tx>
            <c:v>CU = 70%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'CU90'!$B$2:$X$2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'CU70'!$B$20:$X$20</c:f>
              <c:numCache>
                <c:ptCount val="23"/>
                <c:pt idx="0">
                  <c:v>-5697.226147306814</c:v>
                </c:pt>
                <c:pt idx="1">
                  <c:v>-381.3418824032269</c:v>
                </c:pt>
                <c:pt idx="2">
                  <c:v>2935.161592055345</c:v>
                </c:pt>
                <c:pt idx="3">
                  <c:v>4668.5088141958695</c:v>
                </c:pt>
                <c:pt idx="4">
                  <c:v>6251.921447874425</c:v>
                </c:pt>
                <c:pt idx="5">
                  <c:v>7684.060093094638</c:v>
                </c:pt>
                <c:pt idx="6">
                  <c:v>8964.924749856527</c:v>
                </c:pt>
                <c:pt idx="7">
                  <c:v>10191.284061119874</c:v>
                </c:pt>
                <c:pt idx="8">
                  <c:v>11297.57128329992</c:v>
                </c:pt>
                <c:pt idx="9">
                  <c:v>12249.056751379372</c:v>
                </c:pt>
                <c:pt idx="10">
                  <c:v>13045.740465358223</c:v>
                </c:pt>
                <c:pt idx="11">
                  <c:v>13687.62242523647</c:v>
                </c:pt>
                <c:pt idx="12">
                  <c:v>14174.702631014108</c:v>
                </c:pt>
                <c:pt idx="13">
                  <c:v>14506.981082691142</c:v>
                </c:pt>
                <c:pt idx="14">
                  <c:v>14690.141328729376</c:v>
                </c:pt>
                <c:pt idx="15">
                  <c:v>14741.880784022967</c:v>
                </c:pt>
                <c:pt idx="16">
                  <c:v>14674.3342187433</c:v>
                </c:pt>
                <c:pt idx="17">
                  <c:v>14529.483961716145</c:v>
                </c:pt>
                <c:pt idx="18">
                  <c:v>14257.247589856903</c:v>
                </c:pt>
                <c:pt idx="19">
                  <c:v>13839.964599368257</c:v>
                </c:pt>
                <c:pt idx="20">
                  <c:v>13444.63812488506</c:v>
                </c:pt>
                <c:pt idx="21">
                  <c:v>12342.611813216223</c:v>
                </c:pt>
                <c:pt idx="22">
                  <c:v>10548.043221080421</c:v>
                </c:pt>
              </c:numCache>
            </c:numRef>
          </c:yVal>
          <c:smooth val="1"/>
        </c:ser>
        <c:ser>
          <c:idx val="3"/>
          <c:order val="3"/>
          <c:tx>
            <c:v>CU = 60%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'CU90'!$B$2:$X$2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'CU60'!$B$20:$X$20</c:f>
              <c:numCache>
                <c:ptCount val="23"/>
                <c:pt idx="0">
                  <c:v>-5527.850581143239</c:v>
                </c:pt>
                <c:pt idx="1">
                  <c:v>363.0210164393411</c:v>
                </c:pt>
                <c:pt idx="2">
                  <c:v>3590.8677652734877</c:v>
                </c:pt>
                <c:pt idx="3">
                  <c:v>4964.044439217185</c:v>
                </c:pt>
                <c:pt idx="4">
                  <c:v>6224.2869663811</c:v>
                </c:pt>
                <c:pt idx="5">
                  <c:v>7525.39091119777</c:v>
                </c:pt>
                <c:pt idx="6">
                  <c:v>8658.012759707002</c:v>
                </c:pt>
                <c:pt idx="7">
                  <c:v>9622.152511908782</c:v>
                </c:pt>
                <c:pt idx="8">
                  <c:v>10417.810167803134</c:v>
                </c:pt>
                <c:pt idx="9">
                  <c:v>11044.985727390045</c:v>
                </c:pt>
                <c:pt idx="10">
                  <c:v>11503.67919066951</c:v>
                </c:pt>
                <c:pt idx="11">
                  <c:v>11815.456844064418</c:v>
                </c:pt>
                <c:pt idx="12">
                  <c:v>11973.259601323396</c:v>
                </c:pt>
                <c:pt idx="13">
                  <c:v>11991.385760915433</c:v>
                </c:pt>
                <c:pt idx="14">
                  <c:v>12007.831194873266</c:v>
                </c:pt>
                <c:pt idx="15">
                  <c:v>11875.761135889421</c:v>
                </c:pt>
                <c:pt idx="16">
                  <c:v>11638.004576166157</c:v>
                </c:pt>
                <c:pt idx="17">
                  <c:v>11433.976083467809</c:v>
                </c:pt>
                <c:pt idx="18">
                  <c:v>11094.976912859689</c:v>
                </c:pt>
                <c:pt idx="19">
                  <c:v>10621.007064341822</c:v>
                </c:pt>
                <c:pt idx="20">
                  <c:v>10114.713505600263</c:v>
                </c:pt>
                <c:pt idx="21">
                  <c:v>9387.16180886629</c:v>
                </c:pt>
                <c:pt idx="22">
                  <c:v>7532.686251318286</c:v>
                </c:pt>
              </c:numCache>
            </c:numRef>
          </c:yVal>
          <c:smooth val="1"/>
        </c:ser>
        <c:ser>
          <c:idx val="4"/>
          <c:order val="4"/>
          <c:tx>
            <c:v>CU = 50%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'CU90'!$B$2:$X$2</c:f>
              <c:numCache>
                <c:ptCount val="23"/>
                <c:pt idx="0">
                  <c:v>0.49999999999999933</c:v>
                </c:pt>
                <c:pt idx="1">
                  <c:v>0.9999999999999993</c:v>
                </c:pt>
                <c:pt idx="2">
                  <c:v>1.1999999999999993</c:v>
                </c:pt>
                <c:pt idx="3">
                  <c:v>1.2999999999999994</c:v>
                </c:pt>
                <c:pt idx="4">
                  <c:v>1.3999999999999995</c:v>
                </c:pt>
                <c:pt idx="5">
                  <c:v>1.4999999999999996</c:v>
                </c:pt>
                <c:pt idx="6">
                  <c:v>1.5999999999999996</c:v>
                </c:pt>
                <c:pt idx="7">
                  <c:v>1.6999999999999997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2.3000000000000003</c:v>
                </c:pt>
                <c:pt idx="14">
                  <c:v>2.4000000000000004</c:v>
                </c:pt>
                <c:pt idx="15">
                  <c:v>2.5000000000000004</c:v>
                </c:pt>
                <c:pt idx="16">
                  <c:v>2.6000000000000005</c:v>
                </c:pt>
                <c:pt idx="17">
                  <c:v>2.7000000000000006</c:v>
                </c:pt>
                <c:pt idx="18">
                  <c:v>2.8000000000000007</c:v>
                </c:pt>
                <c:pt idx="19">
                  <c:v>2.900000000000001</c:v>
                </c:pt>
                <c:pt idx="20">
                  <c:v>3.000000000000001</c:v>
                </c:pt>
                <c:pt idx="21">
                  <c:v>3.200000000000001</c:v>
                </c:pt>
                <c:pt idx="22">
                  <c:v>3.500000000000001</c:v>
                </c:pt>
              </c:numCache>
            </c:numRef>
          </c:xVal>
          <c:yVal>
            <c:numRef>
              <c:f>'CU50'!$B$20:$X$20</c:f>
              <c:numCache>
                <c:ptCount val="23"/>
                <c:pt idx="0">
                  <c:v>-5258.84860351359</c:v>
                </c:pt>
                <c:pt idx="1">
                  <c:v>1095.8734277261374</c:v>
                </c:pt>
                <c:pt idx="2">
                  <c:v>4089.669305683612</c:v>
                </c:pt>
                <c:pt idx="3">
                  <c:v>5361.586066000695</c:v>
                </c:pt>
                <c:pt idx="4">
                  <c:v>6451.031686208229</c:v>
                </c:pt>
                <c:pt idx="5">
                  <c:v>7358.006166306201</c:v>
                </c:pt>
                <c:pt idx="6">
                  <c:v>8082.5095062946275</c:v>
                </c:pt>
                <c:pt idx="7">
                  <c:v>8782.554991355097</c:v>
                </c:pt>
                <c:pt idx="8">
                  <c:v>9359.538930649662</c:v>
                </c:pt>
                <c:pt idx="9">
                  <c:v>9779.744356260926</c:v>
                </c:pt>
                <c:pt idx="10">
                  <c:v>10016.687423102332</c:v>
                </c:pt>
                <c:pt idx="11">
                  <c:v>10175.312080933323</c:v>
                </c:pt>
                <c:pt idx="12">
                  <c:v>10172.46521465867</c:v>
                </c:pt>
                <c:pt idx="13">
                  <c:v>9999.46044036368</c:v>
                </c:pt>
                <c:pt idx="14">
                  <c:v>9898.45110313153</c:v>
                </c:pt>
                <c:pt idx="15">
                  <c:v>9674.180627605543</c:v>
                </c:pt>
                <c:pt idx="16">
                  <c:v>9306.262064227041</c:v>
                </c:pt>
                <c:pt idx="17">
                  <c:v>8794.695412996003</c:v>
                </c:pt>
                <c:pt idx="18">
                  <c:v>8538.797311264603</c:v>
                </c:pt>
                <c:pt idx="19">
                  <c:v>8239.56969061862</c:v>
                </c:pt>
                <c:pt idx="20">
                  <c:v>7836.617499013628</c:v>
                </c:pt>
                <c:pt idx="21">
                  <c:v>6719.539402926661</c:v>
                </c:pt>
                <c:pt idx="22">
                  <c:v>5608.205007634657</c:v>
                </c:pt>
              </c:numCache>
            </c:numRef>
          </c:yVal>
          <c:smooth val="1"/>
        </c:ser>
        <c:axId val="30682448"/>
        <c:axId val="7706577"/>
      </c:scatterChart>
      <c:valAx>
        <c:axId val="30682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Water applied (ML/ha)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6577"/>
        <c:crossesAt val="-12000"/>
        <c:crossBetween val="midCat"/>
        <c:dispUnits/>
      </c:valAx>
      <c:valAx>
        <c:axId val="7706577"/>
        <c:scaling>
          <c:orientation val="minMax"/>
          <c:max val="24000"/>
          <c:min val="-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Gross margin($/ha)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82448"/>
        <c:crosses val="autoZero"/>
        <c:crossBetween val="midCat"/>
        <c:dispUnits/>
        <c:majorUnit val="4000"/>
        <c:minorUnit val="4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54475"/>
          <c:w val="0.16125"/>
          <c:h val="0.2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0.44075</cdr:x>
      <cdr:y>0.4835</cdr:y>
    </cdr:from>
    <cdr:to>
      <cdr:x>0.4495</cdr:x>
      <cdr:y>0.51425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86225" y="26955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2930" b="0" i="0" u="none" baseline="0">
              <a:latin typeface="Arial"/>
              <a:ea typeface="Arial"/>
              <a:cs typeface="Arial"/>
            </a:rPr>
            <a:t>`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581650"/>
    <xdr:graphicFrame>
      <xdr:nvGraphicFramePr>
        <xdr:cNvPr id="1" name="Shape 1025"/>
        <xdr:cNvGraphicFramePr/>
      </xdr:nvGraphicFramePr>
      <xdr:xfrm>
        <a:off x="0" y="0"/>
        <a:ext cx="92868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581650"/>
    <xdr:graphicFrame>
      <xdr:nvGraphicFramePr>
        <xdr:cNvPr id="1" name="Shape 1025"/>
        <xdr:cNvGraphicFramePr/>
      </xdr:nvGraphicFramePr>
      <xdr:xfrm>
        <a:off x="0" y="0"/>
        <a:ext cx="92868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36.28125" style="0" bestFit="1" customWidth="1"/>
    <col min="2" max="2" width="9.57421875" style="0" bestFit="1" customWidth="1"/>
    <col min="3" max="18" width="9.7109375" style="0" bestFit="1" customWidth="1"/>
    <col min="19" max="24" width="10.8515625" style="0" bestFit="1" customWidth="1"/>
  </cols>
  <sheetData>
    <row r="1" spans="1:38" ht="18.75">
      <c r="A1" s="12" t="s">
        <v>23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>
      <c r="A2" s="1" t="s">
        <v>8</v>
      </c>
      <c r="B2" s="13">
        <f>C2-0.5</f>
        <v>0.49999999999999933</v>
      </c>
      <c r="C2" s="13">
        <f>D2-0.2</f>
        <v>0.9999999999999993</v>
      </c>
      <c r="D2" s="13">
        <f aca="true" t="shared" si="0" ref="D2:K2">E2-0.1</f>
        <v>1.1999999999999993</v>
      </c>
      <c r="E2" s="13">
        <f t="shared" si="0"/>
        <v>1.2999999999999994</v>
      </c>
      <c r="F2" s="13">
        <f t="shared" si="0"/>
        <v>1.3999999999999995</v>
      </c>
      <c r="G2" s="13">
        <f t="shared" si="0"/>
        <v>1.4999999999999996</v>
      </c>
      <c r="H2" s="13">
        <f t="shared" si="0"/>
        <v>1.5999999999999996</v>
      </c>
      <c r="I2" s="13">
        <f t="shared" si="0"/>
        <v>1.6999999999999997</v>
      </c>
      <c r="J2" s="13">
        <f t="shared" si="0"/>
        <v>1.7999999999999998</v>
      </c>
      <c r="K2" s="13">
        <f t="shared" si="0"/>
        <v>1.9</v>
      </c>
      <c r="L2" s="13">
        <v>2</v>
      </c>
      <c r="M2" s="13">
        <f aca="true" t="shared" si="1" ref="M2:V2">L2+0.1</f>
        <v>2.1</v>
      </c>
      <c r="N2" s="13">
        <f t="shared" si="1"/>
        <v>2.2</v>
      </c>
      <c r="O2" s="13">
        <f t="shared" si="1"/>
        <v>2.3000000000000003</v>
      </c>
      <c r="P2" s="13">
        <f t="shared" si="1"/>
        <v>2.4000000000000004</v>
      </c>
      <c r="Q2" s="13">
        <f t="shared" si="1"/>
        <v>2.5000000000000004</v>
      </c>
      <c r="R2" s="13">
        <f t="shared" si="1"/>
        <v>2.6000000000000005</v>
      </c>
      <c r="S2" s="13">
        <f t="shared" si="1"/>
        <v>2.7000000000000006</v>
      </c>
      <c r="T2" s="13">
        <f t="shared" si="1"/>
        <v>2.8000000000000007</v>
      </c>
      <c r="U2" s="13">
        <f t="shared" si="1"/>
        <v>2.900000000000001</v>
      </c>
      <c r="V2" s="13">
        <f t="shared" si="1"/>
        <v>3.000000000000001</v>
      </c>
      <c r="W2" s="13">
        <f>V2+0.2</f>
        <v>3.200000000000001</v>
      </c>
      <c r="X2" s="14">
        <f>W2+0.3</f>
        <v>3.500000000000001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5.75">
      <c r="A3" s="1" t="s">
        <v>10</v>
      </c>
      <c r="B3" s="6">
        <v>0.5597900728689352</v>
      </c>
      <c r="C3" s="6">
        <v>7.921007801222469</v>
      </c>
      <c r="D3" s="6">
        <v>11.38692612194263</v>
      </c>
      <c r="E3" s="6">
        <v>12.860291614616187</v>
      </c>
      <c r="F3" s="6">
        <v>14.123113484086419</v>
      </c>
      <c r="G3" s="6">
        <v>15.17539173035331</v>
      </c>
      <c r="H3" s="6">
        <v>16.017126353416874</v>
      </c>
      <c r="I3" s="6">
        <v>16.8306403746405</v>
      </c>
      <c r="J3" s="6">
        <v>17.50216030459576</v>
      </c>
      <c r="K3" s="6">
        <v>17.99278194953184</v>
      </c>
      <c r="L3" s="6">
        <v>18.271947026656537</v>
      </c>
      <c r="M3" s="6">
        <v>18.460744708769212</v>
      </c>
      <c r="N3" s="6">
        <v>18.46322909383693</v>
      </c>
      <c r="O3" s="6">
        <v>18.26937743118886</v>
      </c>
      <c r="P3" s="6">
        <v>18.15859742669023</v>
      </c>
      <c r="Q3" s="6">
        <v>17.90559303185255</v>
      </c>
      <c r="R3" s="6">
        <v>17.486840843338893</v>
      </c>
      <c r="S3" s="6">
        <v>16.902340861149238</v>
      </c>
      <c r="T3" s="6">
        <v>16.61284305145916</v>
      </c>
      <c r="U3" s="6">
        <v>16.273349643021483</v>
      </c>
      <c r="V3" s="6">
        <v>15.814174037323417</v>
      </c>
      <c r="W3" s="6">
        <v>14.53677623414615</v>
      </c>
      <c r="X3" s="6">
        <v>13.271775008809216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5.75">
      <c r="A4" s="1" t="s">
        <v>9</v>
      </c>
      <c r="B4" s="6">
        <f aca="true" t="shared" si="2" ref="B4:X4">1000*B3/0.5</f>
        <v>1119.5801457378705</v>
      </c>
      <c r="C4" s="6">
        <f t="shared" si="2"/>
        <v>15842.015602444939</v>
      </c>
      <c r="D4" s="6">
        <f t="shared" si="2"/>
        <v>22773.85224388526</v>
      </c>
      <c r="E4" s="6">
        <f t="shared" si="2"/>
        <v>25720.583229232376</v>
      </c>
      <c r="F4" s="6">
        <f t="shared" si="2"/>
        <v>28246.22696817284</v>
      </c>
      <c r="G4" s="6">
        <f t="shared" si="2"/>
        <v>30350.783460706618</v>
      </c>
      <c r="H4" s="6">
        <f t="shared" si="2"/>
        <v>32034.252706833748</v>
      </c>
      <c r="I4" s="6">
        <f t="shared" si="2"/>
        <v>33661.280749280995</v>
      </c>
      <c r="J4" s="6">
        <f t="shared" si="2"/>
        <v>35004.32060919152</v>
      </c>
      <c r="K4" s="6">
        <f t="shared" si="2"/>
        <v>35985.56389906368</v>
      </c>
      <c r="L4" s="6">
        <f t="shared" si="2"/>
        <v>36543.89405331307</v>
      </c>
      <c r="M4" s="6">
        <f t="shared" si="2"/>
        <v>36921.489417538425</v>
      </c>
      <c r="N4" s="6">
        <f t="shared" si="2"/>
        <v>36926.45818767386</v>
      </c>
      <c r="O4" s="6">
        <f t="shared" si="2"/>
        <v>36538.754862377726</v>
      </c>
      <c r="P4" s="6">
        <f t="shared" si="2"/>
        <v>36317.19485338045</v>
      </c>
      <c r="Q4" s="6">
        <f t="shared" si="2"/>
        <v>35811.1860637051</v>
      </c>
      <c r="R4" s="6">
        <f t="shared" si="2"/>
        <v>34973.68168667779</v>
      </c>
      <c r="S4" s="6">
        <f t="shared" si="2"/>
        <v>33804.681722298476</v>
      </c>
      <c r="T4" s="6">
        <f t="shared" si="2"/>
        <v>33225.68610291832</v>
      </c>
      <c r="U4" s="6">
        <f t="shared" si="2"/>
        <v>32546.699286042967</v>
      </c>
      <c r="V4" s="6">
        <f t="shared" si="2"/>
        <v>31628.348074646834</v>
      </c>
      <c r="W4" s="6">
        <f t="shared" si="2"/>
        <v>29073.5524682923</v>
      </c>
      <c r="X4" s="6">
        <f t="shared" si="2"/>
        <v>26543.550017618432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5.75">
      <c r="A5" s="1" t="s">
        <v>2</v>
      </c>
      <c r="B5" s="6">
        <v>12</v>
      </c>
      <c r="C5" s="6">
        <v>12</v>
      </c>
      <c r="D5" s="6">
        <v>12</v>
      </c>
      <c r="E5" s="6">
        <v>12</v>
      </c>
      <c r="F5" s="6">
        <v>12</v>
      </c>
      <c r="G5" s="6">
        <v>12</v>
      </c>
      <c r="H5" s="6">
        <v>12</v>
      </c>
      <c r="I5" s="6">
        <v>12</v>
      </c>
      <c r="J5" s="6">
        <v>12</v>
      </c>
      <c r="K5" s="6">
        <v>12</v>
      </c>
      <c r="L5" s="6">
        <v>12</v>
      </c>
      <c r="M5" s="6">
        <v>12</v>
      </c>
      <c r="N5" s="6">
        <v>12</v>
      </c>
      <c r="O5" s="6">
        <v>12</v>
      </c>
      <c r="P5" s="6">
        <v>12</v>
      </c>
      <c r="Q5" s="6">
        <v>12</v>
      </c>
      <c r="R5" s="6">
        <v>12</v>
      </c>
      <c r="S5" s="6">
        <v>12</v>
      </c>
      <c r="T5" s="6">
        <v>12</v>
      </c>
      <c r="U5" s="6">
        <v>12</v>
      </c>
      <c r="V5" s="6">
        <v>12</v>
      </c>
      <c r="W5" s="6">
        <v>12</v>
      </c>
      <c r="X5" s="6">
        <v>12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5.75">
      <c r="A6" s="1" t="s">
        <v>1</v>
      </c>
      <c r="B6" s="6">
        <f aca="true" t="shared" si="3" ref="B6:X6">B4/12</f>
        <v>93.29834547815587</v>
      </c>
      <c r="C6" s="6">
        <f t="shared" si="3"/>
        <v>1320.1679668704116</v>
      </c>
      <c r="D6" s="6">
        <f t="shared" si="3"/>
        <v>1897.8210203237716</v>
      </c>
      <c r="E6" s="6">
        <f t="shared" si="3"/>
        <v>2143.3819357693646</v>
      </c>
      <c r="F6" s="6">
        <f t="shared" si="3"/>
        <v>2353.8522473477365</v>
      </c>
      <c r="G6" s="6">
        <f t="shared" si="3"/>
        <v>2529.231955058885</v>
      </c>
      <c r="H6" s="6">
        <f t="shared" si="3"/>
        <v>2669.5210589028125</v>
      </c>
      <c r="I6" s="6">
        <f t="shared" si="3"/>
        <v>2805.1067291067498</v>
      </c>
      <c r="J6" s="6">
        <f t="shared" si="3"/>
        <v>2917.026717432627</v>
      </c>
      <c r="K6" s="6">
        <f t="shared" si="3"/>
        <v>2998.79699158864</v>
      </c>
      <c r="L6" s="6">
        <f t="shared" si="3"/>
        <v>3045.3245044427563</v>
      </c>
      <c r="M6" s="6">
        <f t="shared" si="3"/>
        <v>3076.7907847948686</v>
      </c>
      <c r="N6" s="6">
        <f t="shared" si="3"/>
        <v>3077.2048489728218</v>
      </c>
      <c r="O6" s="6">
        <f t="shared" si="3"/>
        <v>3044.896238531477</v>
      </c>
      <c r="P6" s="6">
        <f t="shared" si="3"/>
        <v>3026.432904448371</v>
      </c>
      <c r="Q6" s="6">
        <f t="shared" si="3"/>
        <v>2984.2655053087583</v>
      </c>
      <c r="R6" s="6">
        <f t="shared" si="3"/>
        <v>2914.4734738898155</v>
      </c>
      <c r="S6" s="6">
        <f t="shared" si="3"/>
        <v>2817.0568101915396</v>
      </c>
      <c r="T6" s="6">
        <f t="shared" si="3"/>
        <v>2768.8071752431933</v>
      </c>
      <c r="U6" s="6">
        <f t="shared" si="3"/>
        <v>2712.2249405035805</v>
      </c>
      <c r="V6" s="6">
        <f t="shared" si="3"/>
        <v>2635.695672887236</v>
      </c>
      <c r="W6" s="6">
        <f t="shared" si="3"/>
        <v>2422.7960390243584</v>
      </c>
      <c r="X6" s="6">
        <f t="shared" si="3"/>
        <v>2211.962501468203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5.75">
      <c r="A7" s="1" t="s">
        <v>5</v>
      </c>
      <c r="B7" s="6">
        <f aca="true" t="shared" si="4" ref="B7:X7">B$6*12</f>
        <v>1119.5801457378705</v>
      </c>
      <c r="C7" s="6">
        <f t="shared" si="4"/>
        <v>15842.015602444939</v>
      </c>
      <c r="D7" s="6">
        <f t="shared" si="4"/>
        <v>22773.85224388526</v>
      </c>
      <c r="E7" s="6">
        <f t="shared" si="4"/>
        <v>25720.583229232376</v>
      </c>
      <c r="F7" s="6">
        <f t="shared" si="4"/>
        <v>28246.226968172836</v>
      </c>
      <c r="G7" s="6">
        <f t="shared" si="4"/>
        <v>30350.783460706618</v>
      </c>
      <c r="H7" s="6">
        <f t="shared" si="4"/>
        <v>32034.25270683375</v>
      </c>
      <c r="I7" s="6">
        <f t="shared" si="4"/>
        <v>33661.280749280995</v>
      </c>
      <c r="J7" s="6">
        <f t="shared" si="4"/>
        <v>35004.32060919152</v>
      </c>
      <c r="K7" s="6">
        <f t="shared" si="4"/>
        <v>35985.56389906368</v>
      </c>
      <c r="L7" s="6">
        <f t="shared" si="4"/>
        <v>36543.89405331307</v>
      </c>
      <c r="M7" s="6">
        <f t="shared" si="4"/>
        <v>36921.489417538425</v>
      </c>
      <c r="N7" s="6">
        <f t="shared" si="4"/>
        <v>36926.45818767386</v>
      </c>
      <c r="O7" s="6">
        <f t="shared" si="4"/>
        <v>36538.754862377726</v>
      </c>
      <c r="P7" s="6">
        <f t="shared" si="4"/>
        <v>36317.19485338045</v>
      </c>
      <c r="Q7" s="6">
        <f t="shared" si="4"/>
        <v>35811.1860637051</v>
      </c>
      <c r="R7" s="6">
        <f t="shared" si="4"/>
        <v>34973.68168667779</v>
      </c>
      <c r="S7" s="6">
        <f t="shared" si="4"/>
        <v>33804.681722298476</v>
      </c>
      <c r="T7" s="6">
        <f t="shared" si="4"/>
        <v>33225.68610291832</v>
      </c>
      <c r="U7" s="6">
        <f t="shared" si="4"/>
        <v>32546.699286042967</v>
      </c>
      <c r="V7" s="6">
        <f t="shared" si="4"/>
        <v>31628.348074646834</v>
      </c>
      <c r="W7" s="6">
        <f t="shared" si="4"/>
        <v>29073.5524682923</v>
      </c>
      <c r="X7" s="6">
        <f t="shared" si="4"/>
        <v>26543.550017618436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5.75">
      <c r="A8" s="1" t="s">
        <v>6</v>
      </c>
      <c r="B8" s="6">
        <v>5719</v>
      </c>
      <c r="C8" s="6">
        <v>5719</v>
      </c>
      <c r="D8" s="6">
        <v>5719</v>
      </c>
      <c r="E8" s="6">
        <v>5719</v>
      </c>
      <c r="F8" s="6">
        <v>5719</v>
      </c>
      <c r="G8" s="6">
        <v>5719</v>
      </c>
      <c r="H8" s="6">
        <v>5719</v>
      </c>
      <c r="I8" s="6">
        <v>5719</v>
      </c>
      <c r="J8" s="6">
        <v>5719</v>
      </c>
      <c r="K8" s="6">
        <v>5719</v>
      </c>
      <c r="L8" s="6">
        <v>5719</v>
      </c>
      <c r="M8" s="6">
        <v>5719</v>
      </c>
      <c r="N8" s="6">
        <v>5719</v>
      </c>
      <c r="O8" s="6">
        <v>5719</v>
      </c>
      <c r="P8" s="6">
        <v>5719</v>
      </c>
      <c r="Q8" s="6">
        <v>5719</v>
      </c>
      <c r="R8" s="6">
        <v>5719</v>
      </c>
      <c r="S8" s="6">
        <v>5719</v>
      </c>
      <c r="T8" s="6">
        <v>5719</v>
      </c>
      <c r="U8" s="6">
        <v>5719</v>
      </c>
      <c r="V8" s="6">
        <v>5719</v>
      </c>
      <c r="W8" s="6">
        <v>5719</v>
      </c>
      <c r="X8" s="6">
        <v>5719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5.75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63.75" customHeight="1">
      <c r="A10" s="7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5.75">
      <c r="A11" s="8" t="s">
        <v>14</v>
      </c>
      <c r="B11" s="17">
        <f aca="true" t="shared" si="5" ref="B11:X11">50*B2</f>
        <v>24.999999999999968</v>
      </c>
      <c r="C11" s="17">
        <f t="shared" si="5"/>
        <v>49.999999999999964</v>
      </c>
      <c r="D11" s="17">
        <f t="shared" si="5"/>
        <v>59.999999999999964</v>
      </c>
      <c r="E11" s="17">
        <f t="shared" si="5"/>
        <v>64.99999999999997</v>
      </c>
      <c r="F11" s="17">
        <f t="shared" si="5"/>
        <v>69.99999999999997</v>
      </c>
      <c r="G11" s="17">
        <f t="shared" si="5"/>
        <v>74.99999999999997</v>
      </c>
      <c r="H11" s="17">
        <f t="shared" si="5"/>
        <v>79.99999999999999</v>
      </c>
      <c r="I11" s="17">
        <f t="shared" si="5"/>
        <v>84.99999999999999</v>
      </c>
      <c r="J11" s="17">
        <f t="shared" si="5"/>
        <v>89.99999999999999</v>
      </c>
      <c r="K11" s="17">
        <f t="shared" si="5"/>
        <v>95</v>
      </c>
      <c r="L11" s="17">
        <f t="shared" si="5"/>
        <v>100</v>
      </c>
      <c r="M11" s="17">
        <f t="shared" si="5"/>
        <v>105</v>
      </c>
      <c r="N11" s="17">
        <f t="shared" si="5"/>
        <v>110.00000000000001</v>
      </c>
      <c r="O11" s="17">
        <f t="shared" si="5"/>
        <v>115.00000000000001</v>
      </c>
      <c r="P11" s="17">
        <f t="shared" si="5"/>
        <v>120.00000000000001</v>
      </c>
      <c r="Q11" s="17">
        <f t="shared" si="5"/>
        <v>125.00000000000003</v>
      </c>
      <c r="R11" s="17">
        <f t="shared" si="5"/>
        <v>130.00000000000003</v>
      </c>
      <c r="S11" s="17">
        <f t="shared" si="5"/>
        <v>135.00000000000003</v>
      </c>
      <c r="T11" s="17">
        <f t="shared" si="5"/>
        <v>140.00000000000003</v>
      </c>
      <c r="U11" s="17">
        <f t="shared" si="5"/>
        <v>145.00000000000003</v>
      </c>
      <c r="V11" s="17">
        <f t="shared" si="5"/>
        <v>150.00000000000006</v>
      </c>
      <c r="W11" s="17">
        <f t="shared" si="5"/>
        <v>160.00000000000006</v>
      </c>
      <c r="X11" s="17">
        <f t="shared" si="5"/>
        <v>175.00000000000006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15.75">
      <c r="A12" s="8" t="s">
        <v>20</v>
      </c>
      <c r="B12" s="6">
        <f aca="true" t="shared" si="6" ref="B12:X12">1.1*B6</f>
        <v>102.62818002597146</v>
      </c>
      <c r="C12" s="6">
        <f t="shared" si="6"/>
        <v>1452.184763557453</v>
      </c>
      <c r="D12" s="6">
        <f t="shared" si="6"/>
        <v>2087.603122356149</v>
      </c>
      <c r="E12" s="6">
        <f t="shared" si="6"/>
        <v>2357.7201293463013</v>
      </c>
      <c r="F12" s="6">
        <f t="shared" si="6"/>
        <v>2589.2374720825105</v>
      </c>
      <c r="G12" s="6">
        <f t="shared" si="6"/>
        <v>2782.1551505647735</v>
      </c>
      <c r="H12" s="6">
        <f t="shared" si="6"/>
        <v>2936.473164793094</v>
      </c>
      <c r="I12" s="6">
        <f t="shared" si="6"/>
        <v>3085.617402017425</v>
      </c>
      <c r="J12" s="6">
        <f t="shared" si="6"/>
        <v>3208.7293891758895</v>
      </c>
      <c r="K12" s="6">
        <f t="shared" si="6"/>
        <v>3298.6766907475044</v>
      </c>
      <c r="L12" s="6">
        <f t="shared" si="6"/>
        <v>3349.8569548870323</v>
      </c>
      <c r="M12" s="6">
        <f t="shared" si="6"/>
        <v>3384.4698632743557</v>
      </c>
      <c r="N12" s="6">
        <f t="shared" si="6"/>
        <v>3384.925333870104</v>
      </c>
      <c r="O12" s="6">
        <f t="shared" si="6"/>
        <v>3349.385862384625</v>
      </c>
      <c r="P12" s="6">
        <f t="shared" si="6"/>
        <v>3329.0761948932086</v>
      </c>
      <c r="Q12" s="6">
        <f t="shared" si="6"/>
        <v>3282.6920558396346</v>
      </c>
      <c r="R12" s="6">
        <f t="shared" si="6"/>
        <v>3205.920821278797</v>
      </c>
      <c r="S12" s="6">
        <f t="shared" si="6"/>
        <v>3098.762491210694</v>
      </c>
      <c r="T12" s="6">
        <f t="shared" si="6"/>
        <v>3045.687892767513</v>
      </c>
      <c r="U12" s="6">
        <f t="shared" si="6"/>
        <v>2983.447434553939</v>
      </c>
      <c r="V12" s="6">
        <f t="shared" si="6"/>
        <v>2899.2652401759597</v>
      </c>
      <c r="W12" s="6">
        <f t="shared" si="6"/>
        <v>2665.0756429267944</v>
      </c>
      <c r="X12" s="6">
        <f t="shared" si="6"/>
        <v>2433.1587516150234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5.75">
      <c r="A13" s="1" t="s">
        <v>15</v>
      </c>
      <c r="B13" s="6">
        <f aca="true" t="shared" si="7" ref="B13:X13">2.5*B6</f>
        <v>233.24586369538966</v>
      </c>
      <c r="C13" s="6">
        <f t="shared" si="7"/>
        <v>3300.4199171760292</v>
      </c>
      <c r="D13" s="6">
        <f t="shared" si="7"/>
        <v>4744.552550809429</v>
      </c>
      <c r="E13" s="6">
        <f t="shared" si="7"/>
        <v>5358.454839423412</v>
      </c>
      <c r="F13" s="6">
        <f t="shared" si="7"/>
        <v>5884.630618369341</v>
      </c>
      <c r="G13" s="6">
        <f t="shared" si="7"/>
        <v>6323.079887647213</v>
      </c>
      <c r="H13" s="6">
        <f t="shared" si="7"/>
        <v>6673.802647257031</v>
      </c>
      <c r="I13" s="6">
        <f t="shared" si="7"/>
        <v>7012.766822766875</v>
      </c>
      <c r="J13" s="6">
        <f t="shared" si="7"/>
        <v>7292.566793581567</v>
      </c>
      <c r="K13" s="6">
        <f t="shared" si="7"/>
        <v>7496.992478971601</v>
      </c>
      <c r="L13" s="6">
        <f t="shared" si="7"/>
        <v>7613.311261106891</v>
      </c>
      <c r="M13" s="6">
        <f t="shared" si="7"/>
        <v>7691.976961987171</v>
      </c>
      <c r="N13" s="6">
        <f t="shared" si="7"/>
        <v>7693.012122432055</v>
      </c>
      <c r="O13" s="6">
        <f t="shared" si="7"/>
        <v>7612.240596328693</v>
      </c>
      <c r="P13" s="6">
        <f t="shared" si="7"/>
        <v>7566.082261120928</v>
      </c>
      <c r="Q13" s="6">
        <f t="shared" si="7"/>
        <v>7460.663763271896</v>
      </c>
      <c r="R13" s="6">
        <f t="shared" si="7"/>
        <v>7286.183684724539</v>
      </c>
      <c r="S13" s="6">
        <f t="shared" si="7"/>
        <v>7042.642025478849</v>
      </c>
      <c r="T13" s="6">
        <f t="shared" si="7"/>
        <v>6922.017938107983</v>
      </c>
      <c r="U13" s="6">
        <f t="shared" si="7"/>
        <v>6780.562351258951</v>
      </c>
      <c r="V13" s="6">
        <f t="shared" si="7"/>
        <v>6589.23918221809</v>
      </c>
      <c r="W13" s="6">
        <f t="shared" si="7"/>
        <v>6056.990097560896</v>
      </c>
      <c r="X13" s="6">
        <f t="shared" si="7"/>
        <v>5529.906253670507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15.75">
      <c r="A14" s="1" t="s">
        <v>16</v>
      </c>
      <c r="B14" s="6">
        <f aca="true" t="shared" si="8" ref="B14:X14">0.5*B6</f>
        <v>46.64917273907793</v>
      </c>
      <c r="C14" s="6">
        <f t="shared" si="8"/>
        <v>660.0839834352058</v>
      </c>
      <c r="D14" s="6">
        <f t="shared" si="8"/>
        <v>948.9105101618858</v>
      </c>
      <c r="E14" s="6">
        <f t="shared" si="8"/>
        <v>1071.6909678846823</v>
      </c>
      <c r="F14" s="6">
        <f t="shared" si="8"/>
        <v>1176.9261236738682</v>
      </c>
      <c r="G14" s="6">
        <f t="shared" si="8"/>
        <v>1264.6159775294425</v>
      </c>
      <c r="H14" s="6">
        <f t="shared" si="8"/>
        <v>1334.7605294514062</v>
      </c>
      <c r="I14" s="6">
        <f t="shared" si="8"/>
        <v>1402.5533645533749</v>
      </c>
      <c r="J14" s="6">
        <f t="shared" si="8"/>
        <v>1458.5133587163134</v>
      </c>
      <c r="K14" s="6">
        <f t="shared" si="8"/>
        <v>1499.39849579432</v>
      </c>
      <c r="L14" s="6">
        <f t="shared" si="8"/>
        <v>1522.6622522213781</v>
      </c>
      <c r="M14" s="6">
        <f t="shared" si="8"/>
        <v>1538.3953923974343</v>
      </c>
      <c r="N14" s="6">
        <f t="shared" si="8"/>
        <v>1538.6024244864109</v>
      </c>
      <c r="O14" s="6">
        <f t="shared" si="8"/>
        <v>1522.4481192657386</v>
      </c>
      <c r="P14" s="6">
        <f t="shared" si="8"/>
        <v>1513.2164522241856</v>
      </c>
      <c r="Q14" s="6">
        <f t="shared" si="8"/>
        <v>1492.1327526543791</v>
      </c>
      <c r="R14" s="6">
        <f t="shared" si="8"/>
        <v>1457.2367369449078</v>
      </c>
      <c r="S14" s="6">
        <f t="shared" si="8"/>
        <v>1408.5284050957698</v>
      </c>
      <c r="T14" s="6">
        <f t="shared" si="8"/>
        <v>1384.4035876215967</v>
      </c>
      <c r="U14" s="6">
        <f t="shared" si="8"/>
        <v>1356.1124702517902</v>
      </c>
      <c r="V14" s="6">
        <f t="shared" si="8"/>
        <v>1317.847836443618</v>
      </c>
      <c r="W14" s="6">
        <f t="shared" si="8"/>
        <v>1211.3980195121792</v>
      </c>
      <c r="X14" s="6">
        <f t="shared" si="8"/>
        <v>1105.9812507341014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15.75">
      <c r="A15" s="9" t="s">
        <v>17</v>
      </c>
      <c r="B15" s="6">
        <f aca="true" t="shared" si="9" ref="B15:X15">0.84*B6</f>
        <v>78.37061020165092</v>
      </c>
      <c r="C15" s="6">
        <f t="shared" si="9"/>
        <v>1108.9410921711458</v>
      </c>
      <c r="D15" s="6">
        <f t="shared" si="9"/>
        <v>1594.169657071968</v>
      </c>
      <c r="E15" s="6">
        <f t="shared" si="9"/>
        <v>1800.4408260462662</v>
      </c>
      <c r="F15" s="6">
        <f t="shared" si="9"/>
        <v>1977.2358877720985</v>
      </c>
      <c r="G15" s="6">
        <f t="shared" si="9"/>
        <v>2124.5548422494635</v>
      </c>
      <c r="H15" s="6">
        <f t="shared" si="9"/>
        <v>2242.3976894783623</v>
      </c>
      <c r="I15" s="6">
        <f t="shared" si="9"/>
        <v>2356.2896524496696</v>
      </c>
      <c r="J15" s="6">
        <f t="shared" si="9"/>
        <v>2450.3024426434063</v>
      </c>
      <c r="K15" s="6">
        <f t="shared" si="9"/>
        <v>2518.989472934458</v>
      </c>
      <c r="L15" s="6">
        <f t="shared" si="9"/>
        <v>2558.072583731915</v>
      </c>
      <c r="M15" s="6">
        <f t="shared" si="9"/>
        <v>2584.5042592276895</v>
      </c>
      <c r="N15" s="6">
        <f t="shared" si="9"/>
        <v>2584.85207313717</v>
      </c>
      <c r="O15" s="6">
        <f t="shared" si="9"/>
        <v>2557.7128403664406</v>
      </c>
      <c r="P15" s="6">
        <f t="shared" si="9"/>
        <v>2542.2036397366314</v>
      </c>
      <c r="Q15" s="6">
        <f t="shared" si="9"/>
        <v>2506.783024459357</v>
      </c>
      <c r="R15" s="6">
        <f t="shared" si="9"/>
        <v>2448.157718067445</v>
      </c>
      <c r="S15" s="6">
        <f t="shared" si="9"/>
        <v>2366.3277205608933</v>
      </c>
      <c r="T15" s="6">
        <f t="shared" si="9"/>
        <v>2325.7980272042823</v>
      </c>
      <c r="U15" s="6">
        <f t="shared" si="9"/>
        <v>2278.2689500230076</v>
      </c>
      <c r="V15" s="6">
        <f t="shared" si="9"/>
        <v>2213.984365225278</v>
      </c>
      <c r="W15" s="6">
        <f t="shared" si="9"/>
        <v>2035.1486727804609</v>
      </c>
      <c r="X15" s="6">
        <f t="shared" si="9"/>
        <v>1858.0485012332904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15.75">
      <c r="A16" s="1" t="s">
        <v>18</v>
      </c>
      <c r="B16" s="6">
        <f aca="true" t="shared" si="10" ref="B16:X16">B7*0.005</f>
        <v>5.5979007286893525</v>
      </c>
      <c r="C16" s="6">
        <f t="shared" si="10"/>
        <v>79.2100780122247</v>
      </c>
      <c r="D16" s="6">
        <f t="shared" si="10"/>
        <v>113.8692612194263</v>
      </c>
      <c r="E16" s="6">
        <f t="shared" si="10"/>
        <v>128.60291614616187</v>
      </c>
      <c r="F16" s="6">
        <f t="shared" si="10"/>
        <v>141.23113484086417</v>
      </c>
      <c r="G16" s="6">
        <f t="shared" si="10"/>
        <v>151.7539173035331</v>
      </c>
      <c r="H16" s="6">
        <f t="shared" si="10"/>
        <v>160.17126353416876</v>
      </c>
      <c r="I16" s="6">
        <f t="shared" si="10"/>
        <v>168.30640374640498</v>
      </c>
      <c r="J16" s="6">
        <f t="shared" si="10"/>
        <v>175.0216030459576</v>
      </c>
      <c r="K16" s="6">
        <f t="shared" si="10"/>
        <v>179.9278194953184</v>
      </c>
      <c r="L16" s="6">
        <f t="shared" si="10"/>
        <v>182.71947026656537</v>
      </c>
      <c r="M16" s="6">
        <f t="shared" si="10"/>
        <v>184.60744708769212</v>
      </c>
      <c r="N16" s="6">
        <f t="shared" si="10"/>
        <v>184.6322909383693</v>
      </c>
      <c r="O16" s="6">
        <f t="shared" si="10"/>
        <v>182.69377431188863</v>
      </c>
      <c r="P16" s="6">
        <f t="shared" si="10"/>
        <v>181.58597426690227</v>
      </c>
      <c r="Q16" s="6">
        <f t="shared" si="10"/>
        <v>179.0559303185255</v>
      </c>
      <c r="R16" s="6">
        <f t="shared" si="10"/>
        <v>174.86840843338894</v>
      </c>
      <c r="S16" s="6">
        <f t="shared" si="10"/>
        <v>169.02340861149239</v>
      </c>
      <c r="T16" s="6">
        <f t="shared" si="10"/>
        <v>166.1284305145916</v>
      </c>
      <c r="U16" s="6">
        <f t="shared" si="10"/>
        <v>162.73349643021484</v>
      </c>
      <c r="V16" s="6">
        <f t="shared" si="10"/>
        <v>158.14174037323417</v>
      </c>
      <c r="W16" s="6">
        <f t="shared" si="10"/>
        <v>145.36776234146149</v>
      </c>
      <c r="X16" s="6">
        <f t="shared" si="10"/>
        <v>132.71775008809217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31.5">
      <c r="A17" s="9" t="s">
        <v>19</v>
      </c>
      <c r="B17" s="6">
        <f aca="true" t="shared" si="11" ref="B17:X17">B7*0.15</f>
        <v>167.93702186068057</v>
      </c>
      <c r="C17" s="6">
        <f t="shared" si="11"/>
        <v>2376.3023403667407</v>
      </c>
      <c r="D17" s="6">
        <f t="shared" si="11"/>
        <v>3416.0778365827887</v>
      </c>
      <c r="E17" s="6">
        <f t="shared" si="11"/>
        <v>3858.087484384856</v>
      </c>
      <c r="F17" s="6">
        <f t="shared" si="11"/>
        <v>4236.934045225925</v>
      </c>
      <c r="G17" s="6">
        <f t="shared" si="11"/>
        <v>4552.617519105993</v>
      </c>
      <c r="H17" s="6">
        <f t="shared" si="11"/>
        <v>4805.137906025063</v>
      </c>
      <c r="I17" s="6">
        <f t="shared" si="11"/>
        <v>5049.192112392149</v>
      </c>
      <c r="J17" s="6">
        <f t="shared" si="11"/>
        <v>5250.648091378728</v>
      </c>
      <c r="K17" s="6">
        <f t="shared" si="11"/>
        <v>5397.834584859552</v>
      </c>
      <c r="L17" s="6">
        <f t="shared" si="11"/>
        <v>5481.5841079969605</v>
      </c>
      <c r="M17" s="6">
        <f t="shared" si="11"/>
        <v>5538.223412630764</v>
      </c>
      <c r="N17" s="6">
        <f t="shared" si="11"/>
        <v>5538.968728151079</v>
      </c>
      <c r="O17" s="6">
        <f t="shared" si="11"/>
        <v>5480.813229356659</v>
      </c>
      <c r="P17" s="6">
        <f t="shared" si="11"/>
        <v>5447.579228007068</v>
      </c>
      <c r="Q17" s="6">
        <f t="shared" si="11"/>
        <v>5371.677909555765</v>
      </c>
      <c r="R17" s="6">
        <f t="shared" si="11"/>
        <v>5246.052253001668</v>
      </c>
      <c r="S17" s="6">
        <f t="shared" si="11"/>
        <v>5070.7022583447715</v>
      </c>
      <c r="T17" s="6">
        <f t="shared" si="11"/>
        <v>4983.8529154377475</v>
      </c>
      <c r="U17" s="6">
        <f t="shared" si="11"/>
        <v>4882.004892906445</v>
      </c>
      <c r="V17" s="6">
        <f t="shared" si="11"/>
        <v>4744.252211197025</v>
      </c>
      <c r="W17" s="6">
        <f t="shared" si="11"/>
        <v>4361.032870243845</v>
      </c>
      <c r="X17" s="6">
        <f t="shared" si="11"/>
        <v>3981.5325026427654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5.75">
      <c r="A18" s="4" t="s">
        <v>0</v>
      </c>
      <c r="B18" s="18">
        <f aca="true" t="shared" si="12" ref="B18:X18">SUM(B8:B17)</f>
        <v>6378.42874925146</v>
      </c>
      <c r="C18" s="18">
        <f t="shared" si="12"/>
        <v>14746.142174718801</v>
      </c>
      <c r="D18" s="18">
        <f t="shared" si="12"/>
        <v>18684.182938201648</v>
      </c>
      <c r="E18" s="18">
        <f t="shared" si="12"/>
        <v>20358.99716323168</v>
      </c>
      <c r="F18" s="18">
        <f t="shared" si="12"/>
        <v>21795.195281964607</v>
      </c>
      <c r="G18" s="18">
        <f t="shared" si="12"/>
        <v>22992.777294400417</v>
      </c>
      <c r="H18" s="18">
        <f t="shared" si="12"/>
        <v>23951.743200539124</v>
      </c>
      <c r="I18" s="18">
        <f t="shared" si="12"/>
        <v>24878.7257579259</v>
      </c>
      <c r="J18" s="18">
        <f t="shared" si="12"/>
        <v>25644.781678541858</v>
      </c>
      <c r="K18" s="18">
        <f t="shared" si="12"/>
        <v>26205.819542802754</v>
      </c>
      <c r="L18" s="18">
        <f t="shared" si="12"/>
        <v>26527.20663021074</v>
      </c>
      <c r="M18" s="18">
        <f t="shared" si="12"/>
        <v>26746.177336605102</v>
      </c>
      <c r="N18" s="18">
        <f t="shared" si="12"/>
        <v>26753.99297301519</v>
      </c>
      <c r="O18" s="18">
        <f t="shared" si="12"/>
        <v>26539.294422014045</v>
      </c>
      <c r="P18" s="18">
        <f t="shared" si="12"/>
        <v>26418.743750248923</v>
      </c>
      <c r="Q18" s="18">
        <f t="shared" si="12"/>
        <v>26137.005436099556</v>
      </c>
      <c r="R18" s="18">
        <f t="shared" si="12"/>
        <v>25667.419622450747</v>
      </c>
      <c r="S18" s="18">
        <f t="shared" si="12"/>
        <v>25009.986309302472</v>
      </c>
      <c r="T18" s="18">
        <f t="shared" si="12"/>
        <v>24686.888791653717</v>
      </c>
      <c r="U18" s="18">
        <f t="shared" si="12"/>
        <v>24307.129595424347</v>
      </c>
      <c r="V18" s="18">
        <f t="shared" si="12"/>
        <v>23791.730575633206</v>
      </c>
      <c r="W18" s="18">
        <f t="shared" si="12"/>
        <v>22354.013065365638</v>
      </c>
      <c r="X18" s="18">
        <f t="shared" si="12"/>
        <v>20935.34500998378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5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24" ht="15.75">
      <c r="A20" s="11" t="s">
        <v>7</v>
      </c>
      <c r="B20" s="20">
        <f aca="true" t="shared" si="13" ref="B20:X20">B7-B18</f>
        <v>-5258.84860351359</v>
      </c>
      <c r="C20" s="20">
        <f t="shared" si="13"/>
        <v>1095.8734277261374</v>
      </c>
      <c r="D20" s="20">
        <f t="shared" si="13"/>
        <v>4089.669305683612</v>
      </c>
      <c r="E20" s="20">
        <f t="shared" si="13"/>
        <v>5361.586066000695</v>
      </c>
      <c r="F20" s="20">
        <f t="shared" si="13"/>
        <v>6451.031686208229</v>
      </c>
      <c r="G20" s="20">
        <f t="shared" si="13"/>
        <v>7358.006166306201</v>
      </c>
      <c r="H20" s="20">
        <f t="shared" si="13"/>
        <v>8082.5095062946275</v>
      </c>
      <c r="I20" s="20">
        <f t="shared" si="13"/>
        <v>8782.554991355097</v>
      </c>
      <c r="J20" s="20">
        <f t="shared" si="13"/>
        <v>9359.538930649662</v>
      </c>
      <c r="K20" s="20">
        <f t="shared" si="13"/>
        <v>9779.744356260926</v>
      </c>
      <c r="L20" s="20">
        <f t="shared" si="13"/>
        <v>10016.687423102332</v>
      </c>
      <c r="M20" s="20">
        <f t="shared" si="13"/>
        <v>10175.312080933323</v>
      </c>
      <c r="N20" s="20">
        <f t="shared" si="13"/>
        <v>10172.46521465867</v>
      </c>
      <c r="O20" s="20">
        <f t="shared" si="13"/>
        <v>9999.46044036368</v>
      </c>
      <c r="P20" s="20">
        <f t="shared" si="13"/>
        <v>9898.45110313153</v>
      </c>
      <c r="Q20" s="20">
        <f t="shared" si="13"/>
        <v>9674.180627605543</v>
      </c>
      <c r="R20" s="20">
        <f t="shared" si="13"/>
        <v>9306.262064227041</v>
      </c>
      <c r="S20" s="20">
        <f t="shared" si="13"/>
        <v>8794.695412996003</v>
      </c>
      <c r="T20" s="20">
        <f t="shared" si="13"/>
        <v>8538.797311264603</v>
      </c>
      <c r="U20" s="20">
        <f t="shared" si="13"/>
        <v>8239.56969061862</v>
      </c>
      <c r="V20" s="20">
        <f t="shared" si="13"/>
        <v>7836.617499013628</v>
      </c>
      <c r="W20" s="20">
        <f t="shared" si="13"/>
        <v>6719.539402926661</v>
      </c>
      <c r="X20" s="20">
        <f t="shared" si="13"/>
        <v>5608.205007634657</v>
      </c>
    </row>
    <row r="21" spans="1:24" ht="15.75">
      <c r="A21" s="15" t="s">
        <v>11</v>
      </c>
      <c r="B21" s="19">
        <v>267</v>
      </c>
      <c r="C21" s="19">
        <v>267</v>
      </c>
      <c r="D21" s="19">
        <v>267</v>
      </c>
      <c r="E21" s="19">
        <v>267</v>
      </c>
      <c r="F21" s="19">
        <v>267</v>
      </c>
      <c r="G21" s="19">
        <v>267</v>
      </c>
      <c r="H21" s="19">
        <v>267</v>
      </c>
      <c r="I21" s="19">
        <v>267</v>
      </c>
      <c r="J21" s="19">
        <v>267</v>
      </c>
      <c r="K21" s="19">
        <v>267</v>
      </c>
      <c r="L21" s="19">
        <v>267</v>
      </c>
      <c r="M21" s="19">
        <v>267</v>
      </c>
      <c r="N21" s="19">
        <v>267</v>
      </c>
      <c r="O21" s="19">
        <v>267</v>
      </c>
      <c r="P21" s="19">
        <v>267</v>
      </c>
      <c r="Q21" s="19">
        <v>267</v>
      </c>
      <c r="R21" s="19">
        <v>267</v>
      </c>
      <c r="S21" s="19">
        <v>267</v>
      </c>
      <c r="T21" s="19">
        <v>267</v>
      </c>
      <c r="U21" s="19">
        <v>267</v>
      </c>
      <c r="V21" s="19">
        <v>267</v>
      </c>
      <c r="W21" s="19">
        <v>267</v>
      </c>
      <c r="X21" s="19">
        <v>267</v>
      </c>
    </row>
    <row r="22" spans="1:24" ht="15.75">
      <c r="A22" s="16" t="s">
        <v>12</v>
      </c>
      <c r="B22" s="19">
        <f aca="true" t="shared" si="14" ref="B22:X22">B20-B21</f>
        <v>-5525.84860351359</v>
      </c>
      <c r="C22" s="19">
        <f t="shared" si="14"/>
        <v>828.8734277261374</v>
      </c>
      <c r="D22" s="19">
        <f t="shared" si="14"/>
        <v>3822.669305683612</v>
      </c>
      <c r="E22" s="19">
        <f t="shared" si="14"/>
        <v>5094.586066000695</v>
      </c>
      <c r="F22" s="19">
        <f t="shared" si="14"/>
        <v>6184.031686208229</v>
      </c>
      <c r="G22" s="19">
        <f t="shared" si="14"/>
        <v>7091.006166306201</v>
      </c>
      <c r="H22" s="19">
        <f t="shared" si="14"/>
        <v>7815.5095062946275</v>
      </c>
      <c r="I22" s="19">
        <f t="shared" si="14"/>
        <v>8515.554991355097</v>
      </c>
      <c r="J22" s="19">
        <f t="shared" si="14"/>
        <v>9092.538930649662</v>
      </c>
      <c r="K22" s="19">
        <f t="shared" si="14"/>
        <v>9512.744356260926</v>
      </c>
      <c r="L22" s="19">
        <f t="shared" si="14"/>
        <v>9749.687423102332</v>
      </c>
      <c r="M22" s="19">
        <f t="shared" si="14"/>
        <v>9908.312080933323</v>
      </c>
      <c r="N22" s="19">
        <f t="shared" si="14"/>
        <v>9905.46521465867</v>
      </c>
      <c r="O22" s="19">
        <f t="shared" si="14"/>
        <v>9732.46044036368</v>
      </c>
      <c r="P22" s="19">
        <f t="shared" si="14"/>
        <v>9631.45110313153</v>
      </c>
      <c r="Q22" s="19">
        <f t="shared" si="14"/>
        <v>9407.180627605543</v>
      </c>
      <c r="R22" s="19">
        <f t="shared" si="14"/>
        <v>9039.262064227041</v>
      </c>
      <c r="S22" s="19">
        <f t="shared" si="14"/>
        <v>8527.695412996003</v>
      </c>
      <c r="T22" s="19">
        <f t="shared" si="14"/>
        <v>8271.797311264603</v>
      </c>
      <c r="U22" s="19">
        <f t="shared" si="14"/>
        <v>7972.56969061862</v>
      </c>
      <c r="V22" s="19">
        <f t="shared" si="14"/>
        <v>7569.617499013628</v>
      </c>
      <c r="W22" s="19">
        <f t="shared" si="14"/>
        <v>6452.539402926661</v>
      </c>
      <c r="X22" s="19">
        <f t="shared" si="14"/>
        <v>5341.205007634657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2"/>
  <sheetViews>
    <sheetView workbookViewId="0" topLeftCell="A1">
      <selection activeCell="A1" sqref="A1"/>
    </sheetView>
  </sheetViews>
  <sheetFormatPr defaultColWidth="9.140625" defaultRowHeight="12.75"/>
  <cols>
    <col min="1" max="1" width="36.28125" style="0" bestFit="1" customWidth="1"/>
    <col min="2" max="2" width="9.57421875" style="0" bestFit="1" customWidth="1"/>
    <col min="3" max="18" width="9.7109375" style="0" bestFit="1" customWidth="1"/>
    <col min="19" max="24" width="10.8515625" style="0" bestFit="1" customWidth="1"/>
  </cols>
  <sheetData>
    <row r="1" spans="1:38" ht="18.75">
      <c r="A1" s="12" t="s">
        <v>22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>
      <c r="A2" s="1" t="s">
        <v>8</v>
      </c>
      <c r="B2" s="13">
        <f>C2-0.5</f>
        <v>0.49999999999999933</v>
      </c>
      <c r="C2" s="13">
        <f>D2-0.2</f>
        <v>0.9999999999999993</v>
      </c>
      <c r="D2" s="13">
        <f aca="true" t="shared" si="0" ref="D2:K2">E2-0.1</f>
        <v>1.1999999999999993</v>
      </c>
      <c r="E2" s="13">
        <f t="shared" si="0"/>
        <v>1.2999999999999994</v>
      </c>
      <c r="F2" s="13">
        <f t="shared" si="0"/>
        <v>1.3999999999999995</v>
      </c>
      <c r="G2" s="13">
        <f t="shared" si="0"/>
        <v>1.4999999999999996</v>
      </c>
      <c r="H2" s="13">
        <f t="shared" si="0"/>
        <v>1.5999999999999996</v>
      </c>
      <c r="I2" s="13">
        <f t="shared" si="0"/>
        <v>1.6999999999999997</v>
      </c>
      <c r="J2" s="13">
        <f t="shared" si="0"/>
        <v>1.7999999999999998</v>
      </c>
      <c r="K2" s="13">
        <f t="shared" si="0"/>
        <v>1.9</v>
      </c>
      <c r="L2" s="13">
        <v>2</v>
      </c>
      <c r="M2" s="13">
        <f aca="true" t="shared" si="1" ref="M2:V2">L2+0.1</f>
        <v>2.1</v>
      </c>
      <c r="N2" s="13">
        <f t="shared" si="1"/>
        <v>2.2</v>
      </c>
      <c r="O2" s="13">
        <f t="shared" si="1"/>
        <v>2.3000000000000003</v>
      </c>
      <c r="P2" s="13">
        <f t="shared" si="1"/>
        <v>2.4000000000000004</v>
      </c>
      <c r="Q2" s="13">
        <f t="shared" si="1"/>
        <v>2.5000000000000004</v>
      </c>
      <c r="R2" s="13">
        <f t="shared" si="1"/>
        <v>2.6000000000000005</v>
      </c>
      <c r="S2" s="13">
        <f t="shared" si="1"/>
        <v>2.7000000000000006</v>
      </c>
      <c r="T2" s="13">
        <f t="shared" si="1"/>
        <v>2.8000000000000007</v>
      </c>
      <c r="U2" s="13">
        <f t="shared" si="1"/>
        <v>2.900000000000001</v>
      </c>
      <c r="V2" s="13">
        <f t="shared" si="1"/>
        <v>3.000000000000001</v>
      </c>
      <c r="W2" s="13">
        <f>V2+0.2</f>
        <v>3.200000000000001</v>
      </c>
      <c r="X2" s="14">
        <f>W2+0.3</f>
        <v>3.500000000000001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5.75">
      <c r="A3" s="1" t="s">
        <v>10</v>
      </c>
      <c r="B3" s="6">
        <v>0.24940317560395525</v>
      </c>
      <c r="C3" s="6">
        <v>7.075408865122315</v>
      </c>
      <c r="D3" s="6">
        <v>10.81138588300787</v>
      </c>
      <c r="E3" s="6">
        <v>12.40158973755829</v>
      </c>
      <c r="F3" s="6">
        <v>13.861484961208964</v>
      </c>
      <c r="G3" s="6">
        <v>15.368527974458965</v>
      </c>
      <c r="H3" s="6">
        <v>16.681168568892694</v>
      </c>
      <c r="I3" s="6">
        <v>17.799406744510136</v>
      </c>
      <c r="J3" s="6">
        <v>18.72324250131131</v>
      </c>
      <c r="K3" s="6">
        <v>19.452675839296212</v>
      </c>
      <c r="L3" s="6">
        <v>19.987706758464824</v>
      </c>
      <c r="M3" s="6">
        <v>20.353219435458943</v>
      </c>
      <c r="N3" s="6">
        <v>20.54106877075777</v>
      </c>
      <c r="O3" s="6">
        <v>20.56775280105627</v>
      </c>
      <c r="P3" s="6">
        <v>20.59249753254607</v>
      </c>
      <c r="Q3" s="6">
        <v>20.445878233718563</v>
      </c>
      <c r="R3" s="6">
        <v>20.17731297249942</v>
      </c>
      <c r="S3" s="6">
        <v>19.94766471169362</v>
      </c>
      <c r="T3" s="6">
        <v>19.562281053299643</v>
      </c>
      <c r="U3" s="6">
        <v>19.021161997317485</v>
      </c>
      <c r="V3" s="6">
        <v>18.44274635261569</v>
      </c>
      <c r="W3" s="6">
        <v>17.614802087153414</v>
      </c>
      <c r="X3" s="6">
        <v>15.492330289982645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5.75">
      <c r="A4" s="1" t="s">
        <v>9</v>
      </c>
      <c r="B4" s="6">
        <f aca="true" t="shared" si="2" ref="B4:X4">1000*B3/0.5</f>
        <v>498.8063512079105</v>
      </c>
      <c r="C4" s="6">
        <f t="shared" si="2"/>
        <v>14150.81773024463</v>
      </c>
      <c r="D4" s="6">
        <f t="shared" si="2"/>
        <v>21622.771766015743</v>
      </c>
      <c r="E4" s="6">
        <f t="shared" si="2"/>
        <v>24803.17947511658</v>
      </c>
      <c r="F4" s="6">
        <f t="shared" si="2"/>
        <v>27722.969922417928</v>
      </c>
      <c r="G4" s="6">
        <f t="shared" si="2"/>
        <v>30737.055948917932</v>
      </c>
      <c r="H4" s="6">
        <f t="shared" si="2"/>
        <v>33362.33713778539</v>
      </c>
      <c r="I4" s="6">
        <f t="shared" si="2"/>
        <v>35598.81348902027</v>
      </c>
      <c r="J4" s="6">
        <f t="shared" si="2"/>
        <v>37446.48500262262</v>
      </c>
      <c r="K4" s="6">
        <f t="shared" si="2"/>
        <v>38905.35167859242</v>
      </c>
      <c r="L4" s="6">
        <f t="shared" si="2"/>
        <v>39975.41351692965</v>
      </c>
      <c r="M4" s="6">
        <f t="shared" si="2"/>
        <v>40706.43887091789</v>
      </c>
      <c r="N4" s="6">
        <f t="shared" si="2"/>
        <v>41082.13754151554</v>
      </c>
      <c r="O4" s="6">
        <f t="shared" si="2"/>
        <v>41135.505602112535</v>
      </c>
      <c r="P4" s="6">
        <f t="shared" si="2"/>
        <v>41184.99506509214</v>
      </c>
      <c r="Q4" s="6">
        <f t="shared" si="2"/>
        <v>40891.756467437124</v>
      </c>
      <c r="R4" s="6">
        <f t="shared" si="2"/>
        <v>40354.625944998836</v>
      </c>
      <c r="S4" s="6">
        <f t="shared" si="2"/>
        <v>39895.32942338724</v>
      </c>
      <c r="T4" s="6">
        <f t="shared" si="2"/>
        <v>39124.56210659928</v>
      </c>
      <c r="U4" s="6">
        <f t="shared" si="2"/>
        <v>38042.32399463497</v>
      </c>
      <c r="V4" s="6">
        <f t="shared" si="2"/>
        <v>36885.49270523138</v>
      </c>
      <c r="W4" s="6">
        <f t="shared" si="2"/>
        <v>35229.60417430683</v>
      </c>
      <c r="X4" s="6">
        <f t="shared" si="2"/>
        <v>30984.66057996529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5.75">
      <c r="A5" s="1" t="s">
        <v>2</v>
      </c>
      <c r="B5" s="6">
        <v>12</v>
      </c>
      <c r="C5" s="6">
        <v>12</v>
      </c>
      <c r="D5" s="6">
        <v>12</v>
      </c>
      <c r="E5" s="6">
        <v>12</v>
      </c>
      <c r="F5" s="6">
        <v>12</v>
      </c>
      <c r="G5" s="6">
        <v>12</v>
      </c>
      <c r="H5" s="6">
        <v>12</v>
      </c>
      <c r="I5" s="6">
        <v>12</v>
      </c>
      <c r="J5" s="6">
        <v>12</v>
      </c>
      <c r="K5" s="6">
        <v>12</v>
      </c>
      <c r="L5" s="6">
        <v>12</v>
      </c>
      <c r="M5" s="6">
        <v>12</v>
      </c>
      <c r="N5" s="6">
        <v>12</v>
      </c>
      <c r="O5" s="6">
        <v>12</v>
      </c>
      <c r="P5" s="6">
        <v>12</v>
      </c>
      <c r="Q5" s="6">
        <v>12</v>
      </c>
      <c r="R5" s="6">
        <v>12</v>
      </c>
      <c r="S5" s="6">
        <v>12</v>
      </c>
      <c r="T5" s="6">
        <v>12</v>
      </c>
      <c r="U5" s="6">
        <v>12</v>
      </c>
      <c r="V5" s="6">
        <v>12</v>
      </c>
      <c r="W5" s="6">
        <v>12</v>
      </c>
      <c r="X5" s="6">
        <v>12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5.75">
      <c r="A6" s="1" t="s">
        <v>1</v>
      </c>
      <c r="B6" s="6">
        <f aca="true" t="shared" si="3" ref="B6:X6">B4/12</f>
        <v>41.567195933992544</v>
      </c>
      <c r="C6" s="6">
        <f t="shared" si="3"/>
        <v>1179.2348108537192</v>
      </c>
      <c r="D6" s="6">
        <f t="shared" si="3"/>
        <v>1801.8976471679787</v>
      </c>
      <c r="E6" s="6">
        <f t="shared" si="3"/>
        <v>2066.931622926382</v>
      </c>
      <c r="F6" s="6">
        <f t="shared" si="3"/>
        <v>2310.2474935348273</v>
      </c>
      <c r="G6" s="6">
        <f t="shared" si="3"/>
        <v>2561.421329076494</v>
      </c>
      <c r="H6" s="6">
        <f t="shared" si="3"/>
        <v>2780.194761482116</v>
      </c>
      <c r="I6" s="6">
        <f t="shared" si="3"/>
        <v>2966.5677907516892</v>
      </c>
      <c r="J6" s="6">
        <f t="shared" si="3"/>
        <v>3120.5404168852183</v>
      </c>
      <c r="K6" s="6">
        <f t="shared" si="3"/>
        <v>3242.112639882702</v>
      </c>
      <c r="L6" s="6">
        <f t="shared" si="3"/>
        <v>3331.2844597441376</v>
      </c>
      <c r="M6" s="6">
        <f t="shared" si="3"/>
        <v>3392.2032392431574</v>
      </c>
      <c r="N6" s="6">
        <f t="shared" si="3"/>
        <v>3423.5114617929617</v>
      </c>
      <c r="O6" s="6">
        <f t="shared" si="3"/>
        <v>3427.9588001760444</v>
      </c>
      <c r="P6" s="6">
        <f t="shared" si="3"/>
        <v>3432.0829220910114</v>
      </c>
      <c r="Q6" s="6">
        <f t="shared" si="3"/>
        <v>3407.646372286427</v>
      </c>
      <c r="R6" s="6">
        <f t="shared" si="3"/>
        <v>3362.8854954165695</v>
      </c>
      <c r="S6" s="6">
        <f t="shared" si="3"/>
        <v>3324.6107852822697</v>
      </c>
      <c r="T6" s="6">
        <f t="shared" si="3"/>
        <v>3260.3801755499403</v>
      </c>
      <c r="U6" s="6">
        <f t="shared" si="3"/>
        <v>3170.193666219581</v>
      </c>
      <c r="V6" s="6">
        <f t="shared" si="3"/>
        <v>3073.791058769282</v>
      </c>
      <c r="W6" s="6">
        <f t="shared" si="3"/>
        <v>2935.800347858902</v>
      </c>
      <c r="X6" s="6">
        <f t="shared" si="3"/>
        <v>2582.055048330441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5.75">
      <c r="A7" s="1" t="s">
        <v>5</v>
      </c>
      <c r="B7" s="6">
        <f aca="true" t="shared" si="4" ref="B7:X7">B$6*12</f>
        <v>498.80635120791055</v>
      </c>
      <c r="C7" s="6">
        <f t="shared" si="4"/>
        <v>14150.817730244631</v>
      </c>
      <c r="D7" s="6">
        <f t="shared" si="4"/>
        <v>21622.771766015743</v>
      </c>
      <c r="E7" s="6">
        <f t="shared" si="4"/>
        <v>24803.17947511658</v>
      </c>
      <c r="F7" s="6">
        <f t="shared" si="4"/>
        <v>27722.969922417928</v>
      </c>
      <c r="G7" s="6">
        <f t="shared" si="4"/>
        <v>30737.05594891793</v>
      </c>
      <c r="H7" s="6">
        <f t="shared" si="4"/>
        <v>33362.33713778539</v>
      </c>
      <c r="I7" s="6">
        <f t="shared" si="4"/>
        <v>35598.81348902027</v>
      </c>
      <c r="J7" s="6">
        <f t="shared" si="4"/>
        <v>37446.48500262262</v>
      </c>
      <c r="K7" s="6">
        <f t="shared" si="4"/>
        <v>38905.35167859242</v>
      </c>
      <c r="L7" s="6">
        <f t="shared" si="4"/>
        <v>39975.41351692965</v>
      </c>
      <c r="M7" s="6">
        <f t="shared" si="4"/>
        <v>40706.43887091789</v>
      </c>
      <c r="N7" s="6">
        <f t="shared" si="4"/>
        <v>41082.13754151554</v>
      </c>
      <c r="O7" s="6">
        <f t="shared" si="4"/>
        <v>41135.505602112535</v>
      </c>
      <c r="P7" s="6">
        <f t="shared" si="4"/>
        <v>41184.99506509214</v>
      </c>
      <c r="Q7" s="6">
        <f t="shared" si="4"/>
        <v>40891.756467437124</v>
      </c>
      <c r="R7" s="6">
        <f t="shared" si="4"/>
        <v>40354.625944998836</v>
      </c>
      <c r="S7" s="6">
        <f t="shared" si="4"/>
        <v>39895.32942338724</v>
      </c>
      <c r="T7" s="6">
        <f t="shared" si="4"/>
        <v>39124.56210659928</v>
      </c>
      <c r="U7" s="6">
        <f t="shared" si="4"/>
        <v>38042.32399463497</v>
      </c>
      <c r="V7" s="6">
        <f t="shared" si="4"/>
        <v>36885.49270523138</v>
      </c>
      <c r="W7" s="6">
        <f t="shared" si="4"/>
        <v>35229.60417430683</v>
      </c>
      <c r="X7" s="6">
        <f t="shared" si="4"/>
        <v>30984.66057996529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5.75">
      <c r="A8" s="1" t="s">
        <v>6</v>
      </c>
      <c r="B8" s="6">
        <v>5719</v>
      </c>
      <c r="C8" s="6">
        <v>5719</v>
      </c>
      <c r="D8" s="6">
        <v>5719</v>
      </c>
      <c r="E8" s="6">
        <v>5719</v>
      </c>
      <c r="F8" s="6">
        <v>5719</v>
      </c>
      <c r="G8" s="6">
        <v>5719</v>
      </c>
      <c r="H8" s="6">
        <v>5719</v>
      </c>
      <c r="I8" s="6">
        <v>5719</v>
      </c>
      <c r="J8" s="6">
        <v>5719</v>
      </c>
      <c r="K8" s="6">
        <v>5719</v>
      </c>
      <c r="L8" s="6">
        <v>5719</v>
      </c>
      <c r="M8" s="6">
        <v>5719</v>
      </c>
      <c r="N8" s="6">
        <v>5719</v>
      </c>
      <c r="O8" s="6">
        <v>5719</v>
      </c>
      <c r="P8" s="6">
        <v>5719</v>
      </c>
      <c r="Q8" s="6">
        <v>5719</v>
      </c>
      <c r="R8" s="6">
        <v>5719</v>
      </c>
      <c r="S8" s="6">
        <v>5719</v>
      </c>
      <c r="T8" s="6">
        <v>5719</v>
      </c>
      <c r="U8" s="6">
        <v>5719</v>
      </c>
      <c r="V8" s="6">
        <v>5719</v>
      </c>
      <c r="W8" s="6">
        <v>5719</v>
      </c>
      <c r="X8" s="6">
        <v>5719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5.75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63.75" customHeight="1">
      <c r="A10" s="7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5.75">
      <c r="A11" s="8" t="s">
        <v>14</v>
      </c>
      <c r="B11" s="17">
        <f aca="true" t="shared" si="5" ref="B11:X11">50*B2</f>
        <v>24.999999999999968</v>
      </c>
      <c r="C11" s="17">
        <f t="shared" si="5"/>
        <v>49.999999999999964</v>
      </c>
      <c r="D11" s="17">
        <f t="shared" si="5"/>
        <v>59.999999999999964</v>
      </c>
      <c r="E11" s="17">
        <f t="shared" si="5"/>
        <v>64.99999999999997</v>
      </c>
      <c r="F11" s="17">
        <f t="shared" si="5"/>
        <v>69.99999999999997</v>
      </c>
      <c r="G11" s="17">
        <f t="shared" si="5"/>
        <v>74.99999999999997</v>
      </c>
      <c r="H11" s="17">
        <f t="shared" si="5"/>
        <v>79.99999999999999</v>
      </c>
      <c r="I11" s="17">
        <f t="shared" si="5"/>
        <v>84.99999999999999</v>
      </c>
      <c r="J11" s="17">
        <f t="shared" si="5"/>
        <v>89.99999999999999</v>
      </c>
      <c r="K11" s="17">
        <f t="shared" si="5"/>
        <v>95</v>
      </c>
      <c r="L11" s="17">
        <f t="shared" si="5"/>
        <v>100</v>
      </c>
      <c r="M11" s="17">
        <f t="shared" si="5"/>
        <v>105</v>
      </c>
      <c r="N11" s="17">
        <f t="shared" si="5"/>
        <v>110.00000000000001</v>
      </c>
      <c r="O11" s="17">
        <f t="shared" si="5"/>
        <v>115.00000000000001</v>
      </c>
      <c r="P11" s="17">
        <f t="shared" si="5"/>
        <v>120.00000000000001</v>
      </c>
      <c r="Q11" s="17">
        <f t="shared" si="5"/>
        <v>125.00000000000003</v>
      </c>
      <c r="R11" s="17">
        <f t="shared" si="5"/>
        <v>130.00000000000003</v>
      </c>
      <c r="S11" s="17">
        <f t="shared" si="5"/>
        <v>135.00000000000003</v>
      </c>
      <c r="T11" s="17">
        <f t="shared" si="5"/>
        <v>140.00000000000003</v>
      </c>
      <c r="U11" s="17">
        <f t="shared" si="5"/>
        <v>145.00000000000003</v>
      </c>
      <c r="V11" s="17">
        <f t="shared" si="5"/>
        <v>150.00000000000006</v>
      </c>
      <c r="W11" s="17">
        <f t="shared" si="5"/>
        <v>160.00000000000006</v>
      </c>
      <c r="X11" s="17">
        <f t="shared" si="5"/>
        <v>175.00000000000006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15.75">
      <c r="A12" s="8" t="s">
        <v>20</v>
      </c>
      <c r="B12" s="6">
        <f aca="true" t="shared" si="6" ref="B12:X12">1.1*B6</f>
        <v>45.7239155273918</v>
      </c>
      <c r="C12" s="6">
        <f t="shared" si="6"/>
        <v>1297.1582919390912</v>
      </c>
      <c r="D12" s="6">
        <f t="shared" si="6"/>
        <v>1982.0874118847767</v>
      </c>
      <c r="E12" s="6">
        <f t="shared" si="6"/>
        <v>2273.6247852190204</v>
      </c>
      <c r="F12" s="6">
        <f t="shared" si="6"/>
        <v>2541.2722428883103</v>
      </c>
      <c r="G12" s="6">
        <f t="shared" si="6"/>
        <v>2817.563461984144</v>
      </c>
      <c r="H12" s="6">
        <f t="shared" si="6"/>
        <v>3058.2142376303277</v>
      </c>
      <c r="I12" s="6">
        <f t="shared" si="6"/>
        <v>3263.2245698268584</v>
      </c>
      <c r="J12" s="6">
        <f t="shared" si="6"/>
        <v>3432.59445857374</v>
      </c>
      <c r="K12" s="6">
        <f t="shared" si="6"/>
        <v>3566.323903870972</v>
      </c>
      <c r="L12" s="6">
        <f t="shared" si="6"/>
        <v>3664.412905718552</v>
      </c>
      <c r="M12" s="6">
        <f t="shared" si="6"/>
        <v>3731.4235631674733</v>
      </c>
      <c r="N12" s="6">
        <f t="shared" si="6"/>
        <v>3765.862607972258</v>
      </c>
      <c r="O12" s="6">
        <f t="shared" si="6"/>
        <v>3770.754680193649</v>
      </c>
      <c r="P12" s="6">
        <f t="shared" si="6"/>
        <v>3775.2912143001126</v>
      </c>
      <c r="Q12" s="6">
        <f t="shared" si="6"/>
        <v>3748.41100951507</v>
      </c>
      <c r="R12" s="6">
        <f t="shared" si="6"/>
        <v>3699.1740449582267</v>
      </c>
      <c r="S12" s="6">
        <f t="shared" si="6"/>
        <v>3657.071863810497</v>
      </c>
      <c r="T12" s="6">
        <f t="shared" si="6"/>
        <v>3586.4181931049347</v>
      </c>
      <c r="U12" s="6">
        <f t="shared" si="6"/>
        <v>3487.213032841539</v>
      </c>
      <c r="V12" s="6">
        <f t="shared" si="6"/>
        <v>3381.17016464621</v>
      </c>
      <c r="W12" s="6">
        <f t="shared" si="6"/>
        <v>3229.3803826447925</v>
      </c>
      <c r="X12" s="6">
        <f t="shared" si="6"/>
        <v>2840.2605531634854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5.75">
      <c r="A13" s="1" t="s">
        <v>15</v>
      </c>
      <c r="B13" s="6">
        <f aca="true" t="shared" si="7" ref="B13:X13">2.5*B6</f>
        <v>103.91798983498136</v>
      </c>
      <c r="C13" s="6">
        <f t="shared" si="7"/>
        <v>2948.087027134298</v>
      </c>
      <c r="D13" s="6">
        <f t="shared" si="7"/>
        <v>4504.744117919947</v>
      </c>
      <c r="E13" s="6">
        <f t="shared" si="7"/>
        <v>5167.329057315955</v>
      </c>
      <c r="F13" s="6">
        <f t="shared" si="7"/>
        <v>5775.618733837068</v>
      </c>
      <c r="G13" s="6">
        <f t="shared" si="7"/>
        <v>6403.553322691236</v>
      </c>
      <c r="H13" s="6">
        <f t="shared" si="7"/>
        <v>6950.48690370529</v>
      </c>
      <c r="I13" s="6">
        <f t="shared" si="7"/>
        <v>7416.419476879223</v>
      </c>
      <c r="J13" s="6">
        <f t="shared" si="7"/>
        <v>7801.351042213046</v>
      </c>
      <c r="K13" s="6">
        <f t="shared" si="7"/>
        <v>8105.281599706755</v>
      </c>
      <c r="L13" s="6">
        <f t="shared" si="7"/>
        <v>8328.211149360344</v>
      </c>
      <c r="M13" s="6">
        <f t="shared" si="7"/>
        <v>8480.508098107894</v>
      </c>
      <c r="N13" s="6">
        <f t="shared" si="7"/>
        <v>8558.778654482405</v>
      </c>
      <c r="O13" s="6">
        <f t="shared" si="7"/>
        <v>8569.89700044011</v>
      </c>
      <c r="P13" s="6">
        <f t="shared" si="7"/>
        <v>8580.207305227528</v>
      </c>
      <c r="Q13" s="6">
        <f t="shared" si="7"/>
        <v>8519.115930716067</v>
      </c>
      <c r="R13" s="6">
        <f t="shared" si="7"/>
        <v>8407.213738541424</v>
      </c>
      <c r="S13" s="6">
        <f t="shared" si="7"/>
        <v>8311.526963205673</v>
      </c>
      <c r="T13" s="6">
        <f t="shared" si="7"/>
        <v>8150.950438874851</v>
      </c>
      <c r="U13" s="6">
        <f t="shared" si="7"/>
        <v>7925.484165548952</v>
      </c>
      <c r="V13" s="6">
        <f t="shared" si="7"/>
        <v>7684.477646923205</v>
      </c>
      <c r="W13" s="6">
        <f t="shared" si="7"/>
        <v>7339.500869647255</v>
      </c>
      <c r="X13" s="6">
        <f t="shared" si="7"/>
        <v>6455.137620826103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15.75">
      <c r="A14" s="1" t="s">
        <v>16</v>
      </c>
      <c r="B14" s="6">
        <f aca="true" t="shared" si="8" ref="B14:X14">0.5*B6</f>
        <v>20.783597966996272</v>
      </c>
      <c r="C14" s="6">
        <f t="shared" si="8"/>
        <v>589.6174054268596</v>
      </c>
      <c r="D14" s="6">
        <f t="shared" si="8"/>
        <v>900.9488235839893</v>
      </c>
      <c r="E14" s="6">
        <f t="shared" si="8"/>
        <v>1033.465811463191</v>
      </c>
      <c r="F14" s="6">
        <f t="shared" si="8"/>
        <v>1155.1237467674136</v>
      </c>
      <c r="G14" s="6">
        <f t="shared" si="8"/>
        <v>1280.710664538247</v>
      </c>
      <c r="H14" s="6">
        <f t="shared" si="8"/>
        <v>1390.097380741058</v>
      </c>
      <c r="I14" s="6">
        <f t="shared" si="8"/>
        <v>1483.2838953758446</v>
      </c>
      <c r="J14" s="6">
        <f t="shared" si="8"/>
        <v>1560.2702084426091</v>
      </c>
      <c r="K14" s="6">
        <f t="shared" si="8"/>
        <v>1621.056319941351</v>
      </c>
      <c r="L14" s="6">
        <f t="shared" si="8"/>
        <v>1665.6422298720688</v>
      </c>
      <c r="M14" s="6">
        <f t="shared" si="8"/>
        <v>1696.1016196215787</v>
      </c>
      <c r="N14" s="6">
        <f t="shared" si="8"/>
        <v>1711.7557308964808</v>
      </c>
      <c r="O14" s="6">
        <f t="shared" si="8"/>
        <v>1713.9794000880222</v>
      </c>
      <c r="P14" s="6">
        <f t="shared" si="8"/>
        <v>1716.0414610455057</v>
      </c>
      <c r="Q14" s="6">
        <f t="shared" si="8"/>
        <v>1703.8231861432134</v>
      </c>
      <c r="R14" s="6">
        <f t="shared" si="8"/>
        <v>1681.4427477082847</v>
      </c>
      <c r="S14" s="6">
        <f t="shared" si="8"/>
        <v>1662.3053926411349</v>
      </c>
      <c r="T14" s="6">
        <f t="shared" si="8"/>
        <v>1630.1900877749702</v>
      </c>
      <c r="U14" s="6">
        <f t="shared" si="8"/>
        <v>1585.0968331097904</v>
      </c>
      <c r="V14" s="6">
        <f t="shared" si="8"/>
        <v>1536.895529384641</v>
      </c>
      <c r="W14" s="6">
        <f t="shared" si="8"/>
        <v>1467.900173929451</v>
      </c>
      <c r="X14" s="6">
        <f t="shared" si="8"/>
        <v>1291.0275241652205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15.75">
      <c r="A15" s="9" t="s">
        <v>17</v>
      </c>
      <c r="B15" s="6">
        <f aca="true" t="shared" si="9" ref="B15:X15">0.84*B6</f>
        <v>34.91644458455374</v>
      </c>
      <c r="C15" s="6">
        <f t="shared" si="9"/>
        <v>990.557241117124</v>
      </c>
      <c r="D15" s="6">
        <f t="shared" si="9"/>
        <v>1513.594023621102</v>
      </c>
      <c r="E15" s="6">
        <f t="shared" si="9"/>
        <v>1736.2225632581606</v>
      </c>
      <c r="F15" s="6">
        <f t="shared" si="9"/>
        <v>1940.6078945692548</v>
      </c>
      <c r="G15" s="6">
        <f t="shared" si="9"/>
        <v>2151.593916424255</v>
      </c>
      <c r="H15" s="6">
        <f t="shared" si="9"/>
        <v>2335.3635996449775</v>
      </c>
      <c r="I15" s="6">
        <f t="shared" si="9"/>
        <v>2491.9169442314187</v>
      </c>
      <c r="J15" s="6">
        <f t="shared" si="9"/>
        <v>2621.253950183583</v>
      </c>
      <c r="K15" s="6">
        <f t="shared" si="9"/>
        <v>2723.3746175014694</v>
      </c>
      <c r="L15" s="6">
        <f t="shared" si="9"/>
        <v>2798.2789461850757</v>
      </c>
      <c r="M15" s="6">
        <f t="shared" si="9"/>
        <v>2849.450720964252</v>
      </c>
      <c r="N15" s="6">
        <f t="shared" si="9"/>
        <v>2875.749627906088</v>
      </c>
      <c r="O15" s="6">
        <f t="shared" si="9"/>
        <v>2879.485392147877</v>
      </c>
      <c r="P15" s="6">
        <f t="shared" si="9"/>
        <v>2882.9496545564493</v>
      </c>
      <c r="Q15" s="6">
        <f t="shared" si="9"/>
        <v>2862.4229527205985</v>
      </c>
      <c r="R15" s="6">
        <f t="shared" si="9"/>
        <v>2824.8238161499185</v>
      </c>
      <c r="S15" s="6">
        <f t="shared" si="9"/>
        <v>2792.6730596371062</v>
      </c>
      <c r="T15" s="6">
        <f t="shared" si="9"/>
        <v>2738.71934746195</v>
      </c>
      <c r="U15" s="6">
        <f t="shared" si="9"/>
        <v>2662.962679624448</v>
      </c>
      <c r="V15" s="6">
        <f t="shared" si="9"/>
        <v>2581.9844893661966</v>
      </c>
      <c r="W15" s="6">
        <f t="shared" si="9"/>
        <v>2466.0722922014775</v>
      </c>
      <c r="X15" s="6">
        <f t="shared" si="9"/>
        <v>2168.9262405975705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15.75">
      <c r="A16" s="1" t="s">
        <v>18</v>
      </c>
      <c r="B16" s="6">
        <f aca="true" t="shared" si="10" ref="B16:X16">B7*0.005</f>
        <v>2.494031756039553</v>
      </c>
      <c r="C16" s="6">
        <f t="shared" si="10"/>
        <v>70.75408865122316</v>
      </c>
      <c r="D16" s="6">
        <f t="shared" si="10"/>
        <v>108.11385883007871</v>
      </c>
      <c r="E16" s="6">
        <f t="shared" si="10"/>
        <v>124.0158973755829</v>
      </c>
      <c r="F16" s="6">
        <f t="shared" si="10"/>
        <v>138.61484961208964</v>
      </c>
      <c r="G16" s="6">
        <f t="shared" si="10"/>
        <v>153.68527974458965</v>
      </c>
      <c r="H16" s="6">
        <f t="shared" si="10"/>
        <v>166.81168568892696</v>
      </c>
      <c r="I16" s="6">
        <f t="shared" si="10"/>
        <v>177.99406744510136</v>
      </c>
      <c r="J16" s="6">
        <f t="shared" si="10"/>
        <v>187.2324250131131</v>
      </c>
      <c r="K16" s="6">
        <f t="shared" si="10"/>
        <v>194.5267583929621</v>
      </c>
      <c r="L16" s="6">
        <f t="shared" si="10"/>
        <v>199.87706758464824</v>
      </c>
      <c r="M16" s="6">
        <f t="shared" si="10"/>
        <v>203.53219435458945</v>
      </c>
      <c r="N16" s="6">
        <f t="shared" si="10"/>
        <v>205.41068770757772</v>
      </c>
      <c r="O16" s="6">
        <f t="shared" si="10"/>
        <v>205.67752801056267</v>
      </c>
      <c r="P16" s="6">
        <f t="shared" si="10"/>
        <v>205.9249753254607</v>
      </c>
      <c r="Q16" s="6">
        <f t="shared" si="10"/>
        <v>204.45878233718562</v>
      </c>
      <c r="R16" s="6">
        <f t="shared" si="10"/>
        <v>201.7731297249942</v>
      </c>
      <c r="S16" s="6">
        <f t="shared" si="10"/>
        <v>199.4766471169362</v>
      </c>
      <c r="T16" s="6">
        <f t="shared" si="10"/>
        <v>195.62281053299643</v>
      </c>
      <c r="U16" s="6">
        <f t="shared" si="10"/>
        <v>190.21161997317486</v>
      </c>
      <c r="V16" s="6">
        <f t="shared" si="10"/>
        <v>184.4274635261569</v>
      </c>
      <c r="W16" s="6">
        <f t="shared" si="10"/>
        <v>176.14802087153413</v>
      </c>
      <c r="X16" s="6">
        <f t="shared" si="10"/>
        <v>154.92330289982644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31.5">
      <c r="A17" s="9" t="s">
        <v>19</v>
      </c>
      <c r="B17" s="6">
        <f aca="true" t="shared" si="11" ref="B17:X17">B7*0.15</f>
        <v>74.82095268118658</v>
      </c>
      <c r="C17" s="6">
        <f t="shared" si="11"/>
        <v>2122.6226595366948</v>
      </c>
      <c r="D17" s="6">
        <f t="shared" si="11"/>
        <v>3243.4157649023614</v>
      </c>
      <c r="E17" s="6">
        <f t="shared" si="11"/>
        <v>3720.476921267487</v>
      </c>
      <c r="F17" s="6">
        <f t="shared" si="11"/>
        <v>4158.445488362689</v>
      </c>
      <c r="G17" s="6">
        <f t="shared" si="11"/>
        <v>4610.558392337689</v>
      </c>
      <c r="H17" s="6">
        <f t="shared" si="11"/>
        <v>5004.350570667809</v>
      </c>
      <c r="I17" s="6">
        <f t="shared" si="11"/>
        <v>5339.82202335304</v>
      </c>
      <c r="J17" s="6">
        <f t="shared" si="11"/>
        <v>5616.972750393393</v>
      </c>
      <c r="K17" s="6">
        <f t="shared" si="11"/>
        <v>5835.802751788863</v>
      </c>
      <c r="L17" s="6">
        <f t="shared" si="11"/>
        <v>5996.312027539448</v>
      </c>
      <c r="M17" s="6">
        <f t="shared" si="11"/>
        <v>6105.965830637683</v>
      </c>
      <c r="N17" s="6">
        <f t="shared" si="11"/>
        <v>6162.320631227331</v>
      </c>
      <c r="O17" s="6">
        <f t="shared" si="11"/>
        <v>6170.32584031688</v>
      </c>
      <c r="P17" s="6">
        <f t="shared" si="11"/>
        <v>6177.74925976382</v>
      </c>
      <c r="Q17" s="6">
        <f t="shared" si="11"/>
        <v>6133.763470115568</v>
      </c>
      <c r="R17" s="6">
        <f t="shared" si="11"/>
        <v>6053.1938917498255</v>
      </c>
      <c r="S17" s="6">
        <f t="shared" si="11"/>
        <v>5984.299413508085</v>
      </c>
      <c r="T17" s="6">
        <f t="shared" si="11"/>
        <v>5868.684315989892</v>
      </c>
      <c r="U17" s="6">
        <f t="shared" si="11"/>
        <v>5706.348599195246</v>
      </c>
      <c r="V17" s="6">
        <f t="shared" si="11"/>
        <v>5532.823905784707</v>
      </c>
      <c r="W17" s="6">
        <f t="shared" si="11"/>
        <v>5284.4406261460235</v>
      </c>
      <c r="X17" s="6">
        <f t="shared" si="11"/>
        <v>4647.699086994793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5.75">
      <c r="A18" s="4" t="s">
        <v>0</v>
      </c>
      <c r="B18" s="18">
        <f aca="true" t="shared" si="12" ref="B18:X18">SUM(B8:B17)</f>
        <v>6026.656932351149</v>
      </c>
      <c r="C18" s="18">
        <f t="shared" si="12"/>
        <v>13787.79671380529</v>
      </c>
      <c r="D18" s="18">
        <f t="shared" si="12"/>
        <v>18031.904000742255</v>
      </c>
      <c r="E18" s="18">
        <f t="shared" si="12"/>
        <v>19839.135035899395</v>
      </c>
      <c r="F18" s="18">
        <f t="shared" si="12"/>
        <v>21498.682956036828</v>
      </c>
      <c r="G18" s="18">
        <f t="shared" si="12"/>
        <v>23211.66503772016</v>
      </c>
      <c r="H18" s="18">
        <f t="shared" si="12"/>
        <v>24704.32437807839</v>
      </c>
      <c r="I18" s="18">
        <f t="shared" si="12"/>
        <v>25976.66097711149</v>
      </c>
      <c r="J18" s="18">
        <f t="shared" si="12"/>
        <v>27028.674834819485</v>
      </c>
      <c r="K18" s="18">
        <f t="shared" si="12"/>
        <v>27860.365951202377</v>
      </c>
      <c r="L18" s="18">
        <f t="shared" si="12"/>
        <v>28471.73432626014</v>
      </c>
      <c r="M18" s="18">
        <f t="shared" si="12"/>
        <v>28890.98202685347</v>
      </c>
      <c r="N18" s="18">
        <f t="shared" si="12"/>
        <v>29108.877940192146</v>
      </c>
      <c r="O18" s="18">
        <f t="shared" si="12"/>
        <v>29144.1198411971</v>
      </c>
      <c r="P18" s="18">
        <f t="shared" si="12"/>
        <v>29177.163870218872</v>
      </c>
      <c r="Q18" s="18">
        <f t="shared" si="12"/>
        <v>29015.995331547703</v>
      </c>
      <c r="R18" s="18">
        <f t="shared" si="12"/>
        <v>28716.62136883268</v>
      </c>
      <c r="S18" s="18">
        <f t="shared" si="12"/>
        <v>28461.353339919428</v>
      </c>
      <c r="T18" s="18">
        <f t="shared" si="12"/>
        <v>28029.585193739593</v>
      </c>
      <c r="U18" s="18">
        <f t="shared" si="12"/>
        <v>27421.31693029315</v>
      </c>
      <c r="V18" s="18">
        <f t="shared" si="12"/>
        <v>26770.779199631117</v>
      </c>
      <c r="W18" s="18">
        <f t="shared" si="12"/>
        <v>25842.442365440536</v>
      </c>
      <c r="X18" s="18">
        <f t="shared" si="12"/>
        <v>23451.974328647004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5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24" ht="15.75">
      <c r="A20" s="11" t="s">
        <v>7</v>
      </c>
      <c r="B20" s="20">
        <f aca="true" t="shared" si="13" ref="B20:X20">B7-B18</f>
        <v>-5527.850581143239</v>
      </c>
      <c r="C20" s="20">
        <f t="shared" si="13"/>
        <v>363.0210164393411</v>
      </c>
      <c r="D20" s="20">
        <f t="shared" si="13"/>
        <v>3590.8677652734877</v>
      </c>
      <c r="E20" s="20">
        <f t="shared" si="13"/>
        <v>4964.044439217185</v>
      </c>
      <c r="F20" s="20">
        <f t="shared" si="13"/>
        <v>6224.2869663811</v>
      </c>
      <c r="G20" s="20">
        <f t="shared" si="13"/>
        <v>7525.39091119777</v>
      </c>
      <c r="H20" s="20">
        <f t="shared" si="13"/>
        <v>8658.012759707002</v>
      </c>
      <c r="I20" s="20">
        <f t="shared" si="13"/>
        <v>9622.152511908782</v>
      </c>
      <c r="J20" s="20">
        <f t="shared" si="13"/>
        <v>10417.810167803134</v>
      </c>
      <c r="K20" s="20">
        <f t="shared" si="13"/>
        <v>11044.985727390045</v>
      </c>
      <c r="L20" s="20">
        <f t="shared" si="13"/>
        <v>11503.67919066951</v>
      </c>
      <c r="M20" s="20">
        <f t="shared" si="13"/>
        <v>11815.456844064418</v>
      </c>
      <c r="N20" s="20">
        <f t="shared" si="13"/>
        <v>11973.259601323396</v>
      </c>
      <c r="O20" s="20">
        <f t="shared" si="13"/>
        <v>11991.385760915433</v>
      </c>
      <c r="P20" s="20">
        <f t="shared" si="13"/>
        <v>12007.831194873266</v>
      </c>
      <c r="Q20" s="20">
        <f t="shared" si="13"/>
        <v>11875.761135889421</v>
      </c>
      <c r="R20" s="20">
        <f t="shared" si="13"/>
        <v>11638.004576166157</v>
      </c>
      <c r="S20" s="20">
        <f t="shared" si="13"/>
        <v>11433.976083467809</v>
      </c>
      <c r="T20" s="20">
        <f t="shared" si="13"/>
        <v>11094.976912859689</v>
      </c>
      <c r="U20" s="20">
        <f t="shared" si="13"/>
        <v>10621.007064341822</v>
      </c>
      <c r="V20" s="20">
        <f t="shared" si="13"/>
        <v>10114.713505600263</v>
      </c>
      <c r="W20" s="20">
        <f t="shared" si="13"/>
        <v>9387.16180886629</v>
      </c>
      <c r="X20" s="20">
        <f t="shared" si="13"/>
        <v>7532.686251318286</v>
      </c>
    </row>
    <row r="21" spans="1:24" ht="15.75">
      <c r="A21" s="15" t="s">
        <v>11</v>
      </c>
      <c r="B21" s="19">
        <v>333</v>
      </c>
      <c r="C21" s="19">
        <v>333</v>
      </c>
      <c r="D21" s="19">
        <v>333</v>
      </c>
      <c r="E21" s="19">
        <v>333</v>
      </c>
      <c r="F21" s="19">
        <v>333</v>
      </c>
      <c r="G21" s="19">
        <v>333</v>
      </c>
      <c r="H21" s="19">
        <v>333</v>
      </c>
      <c r="I21" s="19">
        <v>333</v>
      </c>
      <c r="J21" s="19">
        <v>333</v>
      </c>
      <c r="K21" s="19">
        <v>333</v>
      </c>
      <c r="L21" s="19">
        <v>333</v>
      </c>
      <c r="M21" s="19">
        <v>333</v>
      </c>
      <c r="N21" s="19">
        <v>333</v>
      </c>
      <c r="O21" s="19">
        <v>333</v>
      </c>
      <c r="P21" s="19">
        <v>333</v>
      </c>
      <c r="Q21" s="19">
        <v>333</v>
      </c>
      <c r="R21" s="19">
        <v>333</v>
      </c>
      <c r="S21" s="19">
        <v>333</v>
      </c>
      <c r="T21" s="19">
        <v>333</v>
      </c>
      <c r="U21" s="19">
        <v>333</v>
      </c>
      <c r="V21" s="19">
        <v>333</v>
      </c>
      <c r="W21" s="19">
        <v>333</v>
      </c>
      <c r="X21" s="19">
        <v>333</v>
      </c>
    </row>
    <row r="22" spans="1:24" ht="15.75">
      <c r="A22" s="16" t="s">
        <v>12</v>
      </c>
      <c r="B22" s="19">
        <f aca="true" t="shared" si="14" ref="B22:X22">B20-B21</f>
        <v>-5860.850581143239</v>
      </c>
      <c r="C22" s="19">
        <f t="shared" si="14"/>
        <v>30.02101643934111</v>
      </c>
      <c r="D22" s="19">
        <f t="shared" si="14"/>
        <v>3257.8677652734877</v>
      </c>
      <c r="E22" s="19">
        <f t="shared" si="14"/>
        <v>4631.044439217185</v>
      </c>
      <c r="F22" s="19">
        <f t="shared" si="14"/>
        <v>5891.2869663811</v>
      </c>
      <c r="G22" s="19">
        <f t="shared" si="14"/>
        <v>7192.39091119777</v>
      </c>
      <c r="H22" s="19">
        <f t="shared" si="14"/>
        <v>8325.012759707002</v>
      </c>
      <c r="I22" s="19">
        <f t="shared" si="14"/>
        <v>9289.152511908782</v>
      </c>
      <c r="J22" s="19">
        <f t="shared" si="14"/>
        <v>10084.810167803134</v>
      </c>
      <c r="K22" s="19">
        <f t="shared" si="14"/>
        <v>10711.985727390045</v>
      </c>
      <c r="L22" s="19">
        <f t="shared" si="14"/>
        <v>11170.67919066951</v>
      </c>
      <c r="M22" s="19">
        <f t="shared" si="14"/>
        <v>11482.456844064418</v>
      </c>
      <c r="N22" s="19">
        <f t="shared" si="14"/>
        <v>11640.259601323396</v>
      </c>
      <c r="O22" s="19">
        <f t="shared" si="14"/>
        <v>11658.385760915433</v>
      </c>
      <c r="P22" s="19">
        <f t="shared" si="14"/>
        <v>11674.831194873266</v>
      </c>
      <c r="Q22" s="19">
        <f t="shared" si="14"/>
        <v>11542.761135889421</v>
      </c>
      <c r="R22" s="19">
        <f t="shared" si="14"/>
        <v>11305.004576166157</v>
      </c>
      <c r="S22" s="19">
        <f t="shared" si="14"/>
        <v>11100.976083467809</v>
      </c>
      <c r="T22" s="19">
        <f t="shared" si="14"/>
        <v>10761.976912859689</v>
      </c>
      <c r="U22" s="19">
        <f t="shared" si="14"/>
        <v>10288.007064341822</v>
      </c>
      <c r="V22" s="19">
        <f t="shared" si="14"/>
        <v>9781.713505600263</v>
      </c>
      <c r="W22" s="19">
        <f t="shared" si="14"/>
        <v>9054.16180886629</v>
      </c>
      <c r="X22" s="19">
        <f t="shared" si="14"/>
        <v>7199.686251318286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2"/>
  <sheetViews>
    <sheetView workbookViewId="0" topLeftCell="A1">
      <selection activeCell="A1" sqref="A1"/>
    </sheetView>
  </sheetViews>
  <sheetFormatPr defaultColWidth="9.140625" defaultRowHeight="12.75"/>
  <cols>
    <col min="1" max="1" width="36.28125" style="0" bestFit="1" customWidth="1"/>
    <col min="2" max="2" width="9.57421875" style="0" bestFit="1" customWidth="1"/>
    <col min="3" max="18" width="9.7109375" style="0" bestFit="1" customWidth="1"/>
    <col min="19" max="24" width="10.8515625" style="0" bestFit="1" customWidth="1"/>
  </cols>
  <sheetData>
    <row r="1" spans="1:38" ht="18.75">
      <c r="A1" s="12" t="s">
        <v>24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>
      <c r="A2" s="1" t="s">
        <v>8</v>
      </c>
      <c r="B2" s="13">
        <f>C2-0.5</f>
        <v>0.49999999999999933</v>
      </c>
      <c r="C2" s="13">
        <f>D2-0.2</f>
        <v>0.9999999999999993</v>
      </c>
      <c r="D2" s="13">
        <f aca="true" t="shared" si="0" ref="D2:K2">E2-0.1</f>
        <v>1.1999999999999993</v>
      </c>
      <c r="E2" s="13">
        <f t="shared" si="0"/>
        <v>1.2999999999999994</v>
      </c>
      <c r="F2" s="13">
        <f t="shared" si="0"/>
        <v>1.3999999999999995</v>
      </c>
      <c r="G2" s="13">
        <f t="shared" si="0"/>
        <v>1.4999999999999996</v>
      </c>
      <c r="H2" s="13">
        <f t="shared" si="0"/>
        <v>1.5999999999999996</v>
      </c>
      <c r="I2" s="13">
        <f t="shared" si="0"/>
        <v>1.6999999999999997</v>
      </c>
      <c r="J2" s="13">
        <f t="shared" si="0"/>
        <v>1.7999999999999998</v>
      </c>
      <c r="K2" s="13">
        <f t="shared" si="0"/>
        <v>1.9</v>
      </c>
      <c r="L2" s="13">
        <v>2</v>
      </c>
      <c r="M2" s="13">
        <f aca="true" t="shared" si="1" ref="M2:V2">L2+0.1</f>
        <v>2.1</v>
      </c>
      <c r="N2" s="13">
        <f t="shared" si="1"/>
        <v>2.2</v>
      </c>
      <c r="O2" s="13">
        <f t="shared" si="1"/>
        <v>2.3000000000000003</v>
      </c>
      <c r="P2" s="13">
        <f t="shared" si="1"/>
        <v>2.4000000000000004</v>
      </c>
      <c r="Q2" s="13">
        <f t="shared" si="1"/>
        <v>2.5000000000000004</v>
      </c>
      <c r="R2" s="13">
        <f t="shared" si="1"/>
        <v>2.6000000000000005</v>
      </c>
      <c r="S2" s="13">
        <f t="shared" si="1"/>
        <v>2.7000000000000006</v>
      </c>
      <c r="T2" s="13">
        <f t="shared" si="1"/>
        <v>2.8000000000000007</v>
      </c>
      <c r="U2" s="13">
        <f t="shared" si="1"/>
        <v>2.900000000000001</v>
      </c>
      <c r="V2" s="13">
        <f t="shared" si="1"/>
        <v>3.000000000000001</v>
      </c>
      <c r="W2" s="13">
        <f>V2+0.2</f>
        <v>3.200000000000001</v>
      </c>
      <c r="X2" s="14">
        <f>W2+0.3</f>
        <v>3.500000000000001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5.75">
      <c r="A3" s="1" t="s">
        <v>10</v>
      </c>
      <c r="B3" s="6">
        <v>0.053969830030599346</v>
      </c>
      <c r="C3" s="6">
        <v>6.216528597227046</v>
      </c>
      <c r="D3" s="6">
        <v>10.054801836986934</v>
      </c>
      <c r="E3" s="6">
        <v>12.060587093302928</v>
      </c>
      <c r="F3" s="6">
        <v>13.893370901393565</v>
      </c>
      <c r="G3" s="6">
        <v>15.551607799724584</v>
      </c>
      <c r="H3" s="6">
        <v>17.035297788295996</v>
      </c>
      <c r="I3" s="6">
        <v>18.45609699359985</v>
      </c>
      <c r="J3" s="6">
        <v>19.738351480730678</v>
      </c>
      <c r="K3" s="6">
        <v>20.841988559283894</v>
      </c>
      <c r="L3" s="6">
        <v>21.767008229259485</v>
      </c>
      <c r="M3" s="6">
        <v>22.513410490657463</v>
      </c>
      <c r="N3" s="6">
        <v>23.081195343477816</v>
      </c>
      <c r="O3" s="6">
        <v>23.47036278772055</v>
      </c>
      <c r="P3" s="6">
        <v>23.687470763918512</v>
      </c>
      <c r="Q3" s="6">
        <v>23.75293936618035</v>
      </c>
      <c r="R3" s="6">
        <v>23.680770252396123</v>
      </c>
      <c r="S3" s="6">
        <v>23.51940457121094</v>
      </c>
      <c r="T3" s="6">
        <v>23.211054911373353</v>
      </c>
      <c r="U3" s="6">
        <v>22.73534376850184</v>
      </c>
      <c r="V3" s="6">
        <v>22.284967067175074</v>
      </c>
      <c r="W3" s="6">
        <v>21.02493670755718</v>
      </c>
      <c r="X3" s="6">
        <v>18.97158833201587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5.75">
      <c r="A4" s="1" t="s">
        <v>9</v>
      </c>
      <c r="B4" s="6">
        <f aca="true" t="shared" si="2" ref="B4:X4">1000*B3/0.5</f>
        <v>107.9396600611987</v>
      </c>
      <c r="C4" s="6">
        <f t="shared" si="2"/>
        <v>12433.057194454092</v>
      </c>
      <c r="D4" s="6">
        <f t="shared" si="2"/>
        <v>20109.60367397387</v>
      </c>
      <c r="E4" s="6">
        <f t="shared" si="2"/>
        <v>24121.174186605855</v>
      </c>
      <c r="F4" s="6">
        <f t="shared" si="2"/>
        <v>27786.74180278713</v>
      </c>
      <c r="G4" s="6">
        <f t="shared" si="2"/>
        <v>31103.21559944917</v>
      </c>
      <c r="H4" s="6">
        <f t="shared" si="2"/>
        <v>34070.59557659199</v>
      </c>
      <c r="I4" s="6">
        <f t="shared" si="2"/>
        <v>36912.1939871997</v>
      </c>
      <c r="J4" s="6">
        <f t="shared" si="2"/>
        <v>39476.70296146136</v>
      </c>
      <c r="K4" s="6">
        <f t="shared" si="2"/>
        <v>41683.97711856779</v>
      </c>
      <c r="L4" s="6">
        <f t="shared" si="2"/>
        <v>43534.01645851897</v>
      </c>
      <c r="M4" s="6">
        <f t="shared" si="2"/>
        <v>45026.82098131493</v>
      </c>
      <c r="N4" s="6">
        <f t="shared" si="2"/>
        <v>46162.39068695563</v>
      </c>
      <c r="O4" s="6">
        <f t="shared" si="2"/>
        <v>46940.7255754411</v>
      </c>
      <c r="P4" s="6">
        <f t="shared" si="2"/>
        <v>47374.94152783702</v>
      </c>
      <c r="Q4" s="6">
        <f t="shared" si="2"/>
        <v>47505.878732360696</v>
      </c>
      <c r="R4" s="6">
        <f t="shared" si="2"/>
        <v>47361.54050479225</v>
      </c>
      <c r="S4" s="6">
        <f t="shared" si="2"/>
        <v>47038.80914242188</v>
      </c>
      <c r="T4" s="6">
        <f t="shared" si="2"/>
        <v>46422.10982274671</v>
      </c>
      <c r="U4" s="6">
        <f t="shared" si="2"/>
        <v>45470.68753700368</v>
      </c>
      <c r="V4" s="6">
        <f t="shared" si="2"/>
        <v>44569.93413435015</v>
      </c>
      <c r="W4" s="6">
        <f t="shared" si="2"/>
        <v>42049.873415114365</v>
      </c>
      <c r="X4" s="6">
        <f t="shared" si="2"/>
        <v>37943.17666403174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5.75">
      <c r="A5" s="1" t="s">
        <v>2</v>
      </c>
      <c r="B5" s="6">
        <v>12</v>
      </c>
      <c r="C5" s="6">
        <v>12</v>
      </c>
      <c r="D5" s="6">
        <v>12</v>
      </c>
      <c r="E5" s="6">
        <v>12</v>
      </c>
      <c r="F5" s="6">
        <v>12</v>
      </c>
      <c r="G5" s="6">
        <v>12</v>
      </c>
      <c r="H5" s="6">
        <v>12</v>
      </c>
      <c r="I5" s="6">
        <v>12</v>
      </c>
      <c r="J5" s="6">
        <v>12</v>
      </c>
      <c r="K5" s="6">
        <v>12</v>
      </c>
      <c r="L5" s="6">
        <v>12</v>
      </c>
      <c r="M5" s="6">
        <v>12</v>
      </c>
      <c r="N5" s="6">
        <v>12</v>
      </c>
      <c r="O5" s="6">
        <v>12</v>
      </c>
      <c r="P5" s="6">
        <v>12</v>
      </c>
      <c r="Q5" s="6">
        <v>12</v>
      </c>
      <c r="R5" s="6">
        <v>12</v>
      </c>
      <c r="S5" s="6">
        <v>12</v>
      </c>
      <c r="T5" s="6">
        <v>12</v>
      </c>
      <c r="U5" s="6">
        <v>12</v>
      </c>
      <c r="V5" s="6">
        <v>12</v>
      </c>
      <c r="W5" s="6">
        <v>12</v>
      </c>
      <c r="X5" s="6">
        <v>12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5.75">
      <c r="A6" s="1" t="s">
        <v>1</v>
      </c>
      <c r="B6" s="6">
        <f aca="true" t="shared" si="3" ref="B6:X6">B4/12</f>
        <v>8.994971671766558</v>
      </c>
      <c r="C6" s="6">
        <f t="shared" si="3"/>
        <v>1036.088099537841</v>
      </c>
      <c r="D6" s="6">
        <f t="shared" si="3"/>
        <v>1675.8003061644893</v>
      </c>
      <c r="E6" s="6">
        <f t="shared" si="3"/>
        <v>2010.0978488838211</v>
      </c>
      <c r="F6" s="6">
        <f t="shared" si="3"/>
        <v>2315.5618168989276</v>
      </c>
      <c r="G6" s="6">
        <f t="shared" si="3"/>
        <v>2591.9346332874306</v>
      </c>
      <c r="H6" s="6">
        <f t="shared" si="3"/>
        <v>2839.2162980493326</v>
      </c>
      <c r="I6" s="6">
        <f t="shared" si="3"/>
        <v>3076.016165599975</v>
      </c>
      <c r="J6" s="6">
        <f t="shared" si="3"/>
        <v>3289.7252467884464</v>
      </c>
      <c r="K6" s="6">
        <f t="shared" si="3"/>
        <v>3473.664759880649</v>
      </c>
      <c r="L6" s="6">
        <f t="shared" si="3"/>
        <v>3627.834704876581</v>
      </c>
      <c r="M6" s="6">
        <f t="shared" si="3"/>
        <v>3752.235081776244</v>
      </c>
      <c r="N6" s="6">
        <f t="shared" si="3"/>
        <v>3846.865890579636</v>
      </c>
      <c r="O6" s="6">
        <f t="shared" si="3"/>
        <v>3911.7271312867583</v>
      </c>
      <c r="P6" s="6">
        <f t="shared" si="3"/>
        <v>3947.9117939864186</v>
      </c>
      <c r="Q6" s="6">
        <f t="shared" si="3"/>
        <v>3958.8232276967246</v>
      </c>
      <c r="R6" s="6">
        <f t="shared" si="3"/>
        <v>3946.7950420660204</v>
      </c>
      <c r="S6" s="6">
        <f t="shared" si="3"/>
        <v>3919.90076186849</v>
      </c>
      <c r="T6" s="6">
        <f t="shared" si="3"/>
        <v>3868.509151895559</v>
      </c>
      <c r="U6" s="6">
        <f t="shared" si="3"/>
        <v>3789.2239614169735</v>
      </c>
      <c r="V6" s="6">
        <f t="shared" si="3"/>
        <v>3714.1611778625124</v>
      </c>
      <c r="W6" s="6">
        <f t="shared" si="3"/>
        <v>3504.156117926197</v>
      </c>
      <c r="X6" s="6">
        <f t="shared" si="3"/>
        <v>3161.931388669311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5.75">
      <c r="A7" s="1" t="s">
        <v>5</v>
      </c>
      <c r="B7" s="6">
        <f aca="true" t="shared" si="4" ref="B7:X7">B$6*12</f>
        <v>107.93966006119871</v>
      </c>
      <c r="C7" s="6">
        <f t="shared" si="4"/>
        <v>12433.05719445409</v>
      </c>
      <c r="D7" s="6">
        <f t="shared" si="4"/>
        <v>20109.60367397387</v>
      </c>
      <c r="E7" s="6">
        <f t="shared" si="4"/>
        <v>24121.174186605855</v>
      </c>
      <c r="F7" s="6">
        <f t="shared" si="4"/>
        <v>27786.74180278713</v>
      </c>
      <c r="G7" s="6">
        <f t="shared" si="4"/>
        <v>31103.21559944917</v>
      </c>
      <c r="H7" s="6">
        <f t="shared" si="4"/>
        <v>34070.59557659199</v>
      </c>
      <c r="I7" s="6">
        <f t="shared" si="4"/>
        <v>36912.1939871997</v>
      </c>
      <c r="J7" s="6">
        <f t="shared" si="4"/>
        <v>39476.70296146136</v>
      </c>
      <c r="K7" s="6">
        <f t="shared" si="4"/>
        <v>41683.97711856779</v>
      </c>
      <c r="L7" s="6">
        <f t="shared" si="4"/>
        <v>43534.01645851897</v>
      </c>
      <c r="M7" s="6">
        <f t="shared" si="4"/>
        <v>45026.82098131493</v>
      </c>
      <c r="N7" s="6">
        <f t="shared" si="4"/>
        <v>46162.39068695563</v>
      </c>
      <c r="O7" s="6">
        <f t="shared" si="4"/>
        <v>46940.7255754411</v>
      </c>
      <c r="P7" s="6">
        <f t="shared" si="4"/>
        <v>47374.94152783702</v>
      </c>
      <c r="Q7" s="6">
        <f t="shared" si="4"/>
        <v>47505.878732360696</v>
      </c>
      <c r="R7" s="6">
        <f t="shared" si="4"/>
        <v>47361.54050479225</v>
      </c>
      <c r="S7" s="6">
        <f t="shared" si="4"/>
        <v>47038.80914242188</v>
      </c>
      <c r="T7" s="6">
        <f t="shared" si="4"/>
        <v>46422.10982274671</v>
      </c>
      <c r="U7" s="6">
        <f t="shared" si="4"/>
        <v>45470.68753700368</v>
      </c>
      <c r="V7" s="6">
        <f t="shared" si="4"/>
        <v>44569.93413435015</v>
      </c>
      <c r="W7" s="6">
        <f t="shared" si="4"/>
        <v>42049.873415114365</v>
      </c>
      <c r="X7" s="6">
        <f t="shared" si="4"/>
        <v>37943.17666403174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5.75">
      <c r="A8" s="1" t="s">
        <v>6</v>
      </c>
      <c r="B8" s="6">
        <v>5719</v>
      </c>
      <c r="C8" s="6">
        <v>5719</v>
      </c>
      <c r="D8" s="6">
        <v>5719</v>
      </c>
      <c r="E8" s="6">
        <v>5719</v>
      </c>
      <c r="F8" s="6">
        <v>5719</v>
      </c>
      <c r="G8" s="6">
        <v>5719</v>
      </c>
      <c r="H8" s="6">
        <v>5719</v>
      </c>
      <c r="I8" s="6">
        <v>5719</v>
      </c>
      <c r="J8" s="6">
        <v>5719</v>
      </c>
      <c r="K8" s="6">
        <v>5719</v>
      </c>
      <c r="L8" s="6">
        <v>5719</v>
      </c>
      <c r="M8" s="6">
        <v>5719</v>
      </c>
      <c r="N8" s="6">
        <v>5719</v>
      </c>
      <c r="O8" s="6">
        <v>5719</v>
      </c>
      <c r="P8" s="6">
        <v>5719</v>
      </c>
      <c r="Q8" s="6">
        <v>5719</v>
      </c>
      <c r="R8" s="6">
        <v>5719</v>
      </c>
      <c r="S8" s="6">
        <v>5719</v>
      </c>
      <c r="T8" s="6">
        <v>5719</v>
      </c>
      <c r="U8" s="6">
        <v>5719</v>
      </c>
      <c r="V8" s="6">
        <v>5719</v>
      </c>
      <c r="W8" s="6">
        <v>5719</v>
      </c>
      <c r="X8" s="6">
        <v>5719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5.75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63.75" customHeight="1">
      <c r="A10" s="7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5.75">
      <c r="A11" s="8" t="s">
        <v>14</v>
      </c>
      <c r="B11" s="17">
        <f aca="true" t="shared" si="5" ref="B11:X11">50*B2</f>
        <v>24.999999999999968</v>
      </c>
      <c r="C11" s="17">
        <f t="shared" si="5"/>
        <v>49.999999999999964</v>
      </c>
      <c r="D11" s="17">
        <f t="shared" si="5"/>
        <v>59.999999999999964</v>
      </c>
      <c r="E11" s="17">
        <f t="shared" si="5"/>
        <v>64.99999999999997</v>
      </c>
      <c r="F11" s="17">
        <f t="shared" si="5"/>
        <v>69.99999999999997</v>
      </c>
      <c r="G11" s="17">
        <f t="shared" si="5"/>
        <v>74.99999999999997</v>
      </c>
      <c r="H11" s="17">
        <f t="shared" si="5"/>
        <v>79.99999999999999</v>
      </c>
      <c r="I11" s="17">
        <f t="shared" si="5"/>
        <v>84.99999999999999</v>
      </c>
      <c r="J11" s="17">
        <f t="shared" si="5"/>
        <v>89.99999999999999</v>
      </c>
      <c r="K11" s="17">
        <f t="shared" si="5"/>
        <v>95</v>
      </c>
      <c r="L11" s="17">
        <f t="shared" si="5"/>
        <v>100</v>
      </c>
      <c r="M11" s="17">
        <f t="shared" si="5"/>
        <v>105</v>
      </c>
      <c r="N11" s="17">
        <f t="shared" si="5"/>
        <v>110.00000000000001</v>
      </c>
      <c r="O11" s="17">
        <f t="shared" si="5"/>
        <v>115.00000000000001</v>
      </c>
      <c r="P11" s="17">
        <f t="shared" si="5"/>
        <v>120.00000000000001</v>
      </c>
      <c r="Q11" s="17">
        <f t="shared" si="5"/>
        <v>125.00000000000003</v>
      </c>
      <c r="R11" s="17">
        <f t="shared" si="5"/>
        <v>130.00000000000003</v>
      </c>
      <c r="S11" s="17">
        <f t="shared" si="5"/>
        <v>135.00000000000003</v>
      </c>
      <c r="T11" s="17">
        <f t="shared" si="5"/>
        <v>140.00000000000003</v>
      </c>
      <c r="U11" s="17">
        <f t="shared" si="5"/>
        <v>145.00000000000003</v>
      </c>
      <c r="V11" s="17">
        <f t="shared" si="5"/>
        <v>150.00000000000006</v>
      </c>
      <c r="W11" s="17">
        <f t="shared" si="5"/>
        <v>160.00000000000006</v>
      </c>
      <c r="X11" s="17">
        <f t="shared" si="5"/>
        <v>175.00000000000006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15.75">
      <c r="A12" s="8" t="s">
        <v>20</v>
      </c>
      <c r="B12" s="6">
        <f aca="true" t="shared" si="6" ref="B12:X12">1.1*B6</f>
        <v>9.894468838943215</v>
      </c>
      <c r="C12" s="6">
        <f t="shared" si="6"/>
        <v>1139.696909491625</v>
      </c>
      <c r="D12" s="6">
        <f t="shared" si="6"/>
        <v>1843.3803367809383</v>
      </c>
      <c r="E12" s="6">
        <f t="shared" si="6"/>
        <v>2211.1076337722034</v>
      </c>
      <c r="F12" s="6">
        <f t="shared" si="6"/>
        <v>2547.1179985888207</v>
      </c>
      <c r="G12" s="6">
        <f t="shared" si="6"/>
        <v>2851.128096616174</v>
      </c>
      <c r="H12" s="6">
        <f t="shared" si="6"/>
        <v>3123.1379278542663</v>
      </c>
      <c r="I12" s="6">
        <f t="shared" si="6"/>
        <v>3383.6177821599726</v>
      </c>
      <c r="J12" s="6">
        <f t="shared" si="6"/>
        <v>3618.697771467291</v>
      </c>
      <c r="K12" s="6">
        <f t="shared" si="6"/>
        <v>3821.0312358687142</v>
      </c>
      <c r="L12" s="6">
        <f t="shared" si="6"/>
        <v>3990.6181753642395</v>
      </c>
      <c r="M12" s="6">
        <f t="shared" si="6"/>
        <v>4127.458589953869</v>
      </c>
      <c r="N12" s="6">
        <f t="shared" si="6"/>
        <v>4231.5524796376</v>
      </c>
      <c r="O12" s="6">
        <f t="shared" si="6"/>
        <v>4302.899844415435</v>
      </c>
      <c r="P12" s="6">
        <f t="shared" si="6"/>
        <v>4342.70297338506</v>
      </c>
      <c r="Q12" s="6">
        <f t="shared" si="6"/>
        <v>4354.705550466398</v>
      </c>
      <c r="R12" s="6">
        <f t="shared" si="6"/>
        <v>4341.474546272623</v>
      </c>
      <c r="S12" s="6">
        <f t="shared" si="6"/>
        <v>4311.890838055339</v>
      </c>
      <c r="T12" s="6">
        <f t="shared" si="6"/>
        <v>4255.360067085116</v>
      </c>
      <c r="U12" s="6">
        <f t="shared" si="6"/>
        <v>4168.146357558671</v>
      </c>
      <c r="V12" s="6">
        <f t="shared" si="6"/>
        <v>4085.577295648764</v>
      </c>
      <c r="W12" s="6">
        <f t="shared" si="6"/>
        <v>3854.571729718817</v>
      </c>
      <c r="X12" s="6">
        <f t="shared" si="6"/>
        <v>3478.1245275362426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5.75">
      <c r="A13" s="1" t="s">
        <v>15</v>
      </c>
      <c r="B13" s="6">
        <f aca="true" t="shared" si="7" ref="B13:X13">2.5*B6</f>
        <v>22.487429179416395</v>
      </c>
      <c r="C13" s="6">
        <f t="shared" si="7"/>
        <v>2590.2202488446023</v>
      </c>
      <c r="D13" s="6">
        <f t="shared" si="7"/>
        <v>4189.500765411223</v>
      </c>
      <c r="E13" s="6">
        <f t="shared" si="7"/>
        <v>5025.244622209553</v>
      </c>
      <c r="F13" s="6">
        <f t="shared" si="7"/>
        <v>5788.904542247319</v>
      </c>
      <c r="G13" s="6">
        <f t="shared" si="7"/>
        <v>6479.836583218576</v>
      </c>
      <c r="H13" s="6">
        <f t="shared" si="7"/>
        <v>7098.040745123331</v>
      </c>
      <c r="I13" s="6">
        <f t="shared" si="7"/>
        <v>7690.040413999937</v>
      </c>
      <c r="J13" s="6">
        <f t="shared" si="7"/>
        <v>8224.313116971116</v>
      </c>
      <c r="K13" s="6">
        <f t="shared" si="7"/>
        <v>8684.161899701623</v>
      </c>
      <c r="L13" s="6">
        <f t="shared" si="7"/>
        <v>9069.586762191451</v>
      </c>
      <c r="M13" s="6">
        <f t="shared" si="7"/>
        <v>9380.58770444061</v>
      </c>
      <c r="N13" s="6">
        <f t="shared" si="7"/>
        <v>9617.16472644909</v>
      </c>
      <c r="O13" s="6">
        <f t="shared" si="7"/>
        <v>9779.317828216896</v>
      </c>
      <c r="P13" s="6">
        <f t="shared" si="7"/>
        <v>9869.779484966046</v>
      </c>
      <c r="Q13" s="6">
        <f t="shared" si="7"/>
        <v>9897.058069241812</v>
      </c>
      <c r="R13" s="6">
        <f t="shared" si="7"/>
        <v>9866.987605165052</v>
      </c>
      <c r="S13" s="6">
        <f t="shared" si="7"/>
        <v>9799.751904671226</v>
      </c>
      <c r="T13" s="6">
        <f t="shared" si="7"/>
        <v>9671.272879738897</v>
      </c>
      <c r="U13" s="6">
        <f t="shared" si="7"/>
        <v>9473.059903542433</v>
      </c>
      <c r="V13" s="6">
        <f t="shared" si="7"/>
        <v>9285.402944656282</v>
      </c>
      <c r="W13" s="6">
        <f t="shared" si="7"/>
        <v>8760.390294815494</v>
      </c>
      <c r="X13" s="6">
        <f t="shared" si="7"/>
        <v>7904.828471673278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15.75">
      <c r="A14" s="1" t="s">
        <v>16</v>
      </c>
      <c r="B14" s="6">
        <f aca="true" t="shared" si="8" ref="B14:X14">0.5*B6</f>
        <v>4.497485835883279</v>
      </c>
      <c r="C14" s="6">
        <f t="shared" si="8"/>
        <v>518.0440497689204</v>
      </c>
      <c r="D14" s="6">
        <f t="shared" si="8"/>
        <v>837.9001530822446</v>
      </c>
      <c r="E14" s="6">
        <f t="shared" si="8"/>
        <v>1005.0489244419106</v>
      </c>
      <c r="F14" s="6">
        <f t="shared" si="8"/>
        <v>1157.7809084494638</v>
      </c>
      <c r="G14" s="6">
        <f t="shared" si="8"/>
        <v>1295.9673166437153</v>
      </c>
      <c r="H14" s="6">
        <f t="shared" si="8"/>
        <v>1419.6081490246663</v>
      </c>
      <c r="I14" s="6">
        <f t="shared" si="8"/>
        <v>1538.0080827999875</v>
      </c>
      <c r="J14" s="6">
        <f t="shared" si="8"/>
        <v>1644.8626233942232</v>
      </c>
      <c r="K14" s="6">
        <f t="shared" si="8"/>
        <v>1736.8323799403245</v>
      </c>
      <c r="L14" s="6">
        <f t="shared" si="8"/>
        <v>1813.9173524382904</v>
      </c>
      <c r="M14" s="6">
        <f t="shared" si="8"/>
        <v>1876.117540888122</v>
      </c>
      <c r="N14" s="6">
        <f t="shared" si="8"/>
        <v>1923.432945289818</v>
      </c>
      <c r="O14" s="6">
        <f t="shared" si="8"/>
        <v>1955.8635656433792</v>
      </c>
      <c r="P14" s="6">
        <f t="shared" si="8"/>
        <v>1973.9558969932093</v>
      </c>
      <c r="Q14" s="6">
        <f t="shared" si="8"/>
        <v>1979.4116138483623</v>
      </c>
      <c r="R14" s="6">
        <f t="shared" si="8"/>
        <v>1973.3975210330102</v>
      </c>
      <c r="S14" s="6">
        <f t="shared" si="8"/>
        <v>1959.950380934245</v>
      </c>
      <c r="T14" s="6">
        <f t="shared" si="8"/>
        <v>1934.2545759477796</v>
      </c>
      <c r="U14" s="6">
        <f t="shared" si="8"/>
        <v>1894.6119807084867</v>
      </c>
      <c r="V14" s="6">
        <f t="shared" si="8"/>
        <v>1857.0805889312562</v>
      </c>
      <c r="W14" s="6">
        <f t="shared" si="8"/>
        <v>1752.0780589630986</v>
      </c>
      <c r="X14" s="6">
        <f t="shared" si="8"/>
        <v>1580.9656943346556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15.75">
      <c r="A15" s="9" t="s">
        <v>17</v>
      </c>
      <c r="B15" s="6">
        <f aca="true" t="shared" si="9" ref="B15:X15">0.84*B6</f>
        <v>7.555776204283909</v>
      </c>
      <c r="C15" s="6">
        <f t="shared" si="9"/>
        <v>870.3140036117863</v>
      </c>
      <c r="D15" s="6">
        <f t="shared" si="9"/>
        <v>1407.6722571781709</v>
      </c>
      <c r="E15" s="6">
        <f t="shared" si="9"/>
        <v>1688.4821930624098</v>
      </c>
      <c r="F15" s="6">
        <f t="shared" si="9"/>
        <v>1945.0719261950992</v>
      </c>
      <c r="G15" s="6">
        <f t="shared" si="9"/>
        <v>2177.2250919614416</v>
      </c>
      <c r="H15" s="6">
        <f t="shared" si="9"/>
        <v>2384.941690361439</v>
      </c>
      <c r="I15" s="6">
        <f t="shared" si="9"/>
        <v>2583.853579103979</v>
      </c>
      <c r="J15" s="6">
        <f t="shared" si="9"/>
        <v>2763.369207302295</v>
      </c>
      <c r="K15" s="6">
        <f t="shared" si="9"/>
        <v>2917.878398299745</v>
      </c>
      <c r="L15" s="6">
        <f t="shared" si="9"/>
        <v>3047.3811520963277</v>
      </c>
      <c r="M15" s="6">
        <f t="shared" si="9"/>
        <v>3151.8774686920447</v>
      </c>
      <c r="N15" s="6">
        <f t="shared" si="9"/>
        <v>3231.3673480868943</v>
      </c>
      <c r="O15" s="6">
        <f t="shared" si="9"/>
        <v>3285.850790280877</v>
      </c>
      <c r="P15" s="6">
        <f t="shared" si="9"/>
        <v>3316.2459069485917</v>
      </c>
      <c r="Q15" s="6">
        <f t="shared" si="9"/>
        <v>3325.4115112652485</v>
      </c>
      <c r="R15" s="6">
        <f t="shared" si="9"/>
        <v>3315.307835335457</v>
      </c>
      <c r="S15" s="6">
        <f t="shared" si="9"/>
        <v>3292.7166399695316</v>
      </c>
      <c r="T15" s="6">
        <f t="shared" si="9"/>
        <v>3249.5476875922695</v>
      </c>
      <c r="U15" s="6">
        <f t="shared" si="9"/>
        <v>3182.9481275902576</v>
      </c>
      <c r="V15" s="6">
        <f t="shared" si="9"/>
        <v>3119.8953894045103</v>
      </c>
      <c r="W15" s="6">
        <f t="shared" si="9"/>
        <v>2943.4911390580055</v>
      </c>
      <c r="X15" s="6">
        <f t="shared" si="9"/>
        <v>2656.0223664822215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15.75">
      <c r="A16" s="1" t="s">
        <v>18</v>
      </c>
      <c r="B16" s="6">
        <f aca="true" t="shared" si="10" ref="B16:X16">B7*0.005</f>
        <v>0.5396983003059935</v>
      </c>
      <c r="C16" s="6">
        <f t="shared" si="10"/>
        <v>62.16528597227045</v>
      </c>
      <c r="D16" s="6">
        <f t="shared" si="10"/>
        <v>100.54801836986935</v>
      </c>
      <c r="E16" s="6">
        <f t="shared" si="10"/>
        <v>120.60587093302928</v>
      </c>
      <c r="F16" s="6">
        <f t="shared" si="10"/>
        <v>138.93370901393567</v>
      </c>
      <c r="G16" s="6">
        <f t="shared" si="10"/>
        <v>155.51607799724584</v>
      </c>
      <c r="H16" s="6">
        <f t="shared" si="10"/>
        <v>170.35297788295998</v>
      </c>
      <c r="I16" s="6">
        <f t="shared" si="10"/>
        <v>184.56096993599851</v>
      </c>
      <c r="J16" s="6">
        <f t="shared" si="10"/>
        <v>197.3835148073068</v>
      </c>
      <c r="K16" s="6">
        <f t="shared" si="10"/>
        <v>208.41988559283894</v>
      </c>
      <c r="L16" s="6">
        <f t="shared" si="10"/>
        <v>217.67008229259486</v>
      </c>
      <c r="M16" s="6">
        <f t="shared" si="10"/>
        <v>225.13410490657466</v>
      </c>
      <c r="N16" s="6">
        <f t="shared" si="10"/>
        <v>230.81195343477816</v>
      </c>
      <c r="O16" s="6">
        <f t="shared" si="10"/>
        <v>234.70362787720552</v>
      </c>
      <c r="P16" s="6">
        <f t="shared" si="10"/>
        <v>236.87470763918512</v>
      </c>
      <c r="Q16" s="6">
        <f t="shared" si="10"/>
        <v>237.52939366180348</v>
      </c>
      <c r="R16" s="6">
        <f t="shared" si="10"/>
        <v>236.80770252396124</v>
      </c>
      <c r="S16" s="6">
        <f t="shared" si="10"/>
        <v>235.1940457121094</v>
      </c>
      <c r="T16" s="6">
        <f t="shared" si="10"/>
        <v>232.11054911373355</v>
      </c>
      <c r="U16" s="6">
        <f t="shared" si="10"/>
        <v>227.3534376850184</v>
      </c>
      <c r="V16" s="6">
        <f t="shared" si="10"/>
        <v>222.84967067175077</v>
      </c>
      <c r="W16" s="6">
        <f t="shared" si="10"/>
        <v>210.24936707557183</v>
      </c>
      <c r="X16" s="6">
        <f t="shared" si="10"/>
        <v>189.7158833201587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31.5">
      <c r="A17" s="9" t="s">
        <v>19</v>
      </c>
      <c r="B17" s="6">
        <f aca="true" t="shared" si="11" ref="B17:X17">B7*0.15</f>
        <v>16.190949009179807</v>
      </c>
      <c r="C17" s="6">
        <f t="shared" si="11"/>
        <v>1864.9585791681134</v>
      </c>
      <c r="D17" s="6">
        <f t="shared" si="11"/>
        <v>3016.4405510960805</v>
      </c>
      <c r="E17" s="6">
        <f t="shared" si="11"/>
        <v>3618.1761279908783</v>
      </c>
      <c r="F17" s="6">
        <f t="shared" si="11"/>
        <v>4168.011270418069</v>
      </c>
      <c r="G17" s="6">
        <f t="shared" si="11"/>
        <v>4665.482339917376</v>
      </c>
      <c r="H17" s="6">
        <f t="shared" si="11"/>
        <v>5110.589336488799</v>
      </c>
      <c r="I17" s="6">
        <f t="shared" si="11"/>
        <v>5536.829098079955</v>
      </c>
      <c r="J17" s="6">
        <f t="shared" si="11"/>
        <v>5921.505444219203</v>
      </c>
      <c r="K17" s="6">
        <f t="shared" si="11"/>
        <v>6252.596567785168</v>
      </c>
      <c r="L17" s="6">
        <f t="shared" si="11"/>
        <v>6530.102468777845</v>
      </c>
      <c r="M17" s="6">
        <f t="shared" si="11"/>
        <v>6754.023147197239</v>
      </c>
      <c r="N17" s="6">
        <f t="shared" si="11"/>
        <v>6924.358603043344</v>
      </c>
      <c r="O17" s="6">
        <f t="shared" si="11"/>
        <v>7041.108836316165</v>
      </c>
      <c r="P17" s="6">
        <f t="shared" si="11"/>
        <v>7106.241229175553</v>
      </c>
      <c r="Q17" s="6">
        <f t="shared" si="11"/>
        <v>7125.881809854104</v>
      </c>
      <c r="R17" s="6">
        <f t="shared" si="11"/>
        <v>7104.231075718837</v>
      </c>
      <c r="S17" s="6">
        <f t="shared" si="11"/>
        <v>7055.821371363282</v>
      </c>
      <c r="T17" s="6">
        <f t="shared" si="11"/>
        <v>6963.316473412006</v>
      </c>
      <c r="U17" s="6">
        <f t="shared" si="11"/>
        <v>6820.603130550552</v>
      </c>
      <c r="V17" s="6">
        <f t="shared" si="11"/>
        <v>6685.490120152523</v>
      </c>
      <c r="W17" s="6">
        <f t="shared" si="11"/>
        <v>6307.481012267154</v>
      </c>
      <c r="X17" s="6">
        <f t="shared" si="11"/>
        <v>5691.476499604761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5.75">
      <c r="A18" s="4" t="s">
        <v>0</v>
      </c>
      <c r="B18" s="18">
        <f aca="true" t="shared" si="12" ref="B18:X18">SUM(B8:B17)</f>
        <v>5805.165807368013</v>
      </c>
      <c r="C18" s="18">
        <f t="shared" si="12"/>
        <v>12814.399076857317</v>
      </c>
      <c r="D18" s="18">
        <f t="shared" si="12"/>
        <v>17174.442081918525</v>
      </c>
      <c r="E18" s="18">
        <f t="shared" si="12"/>
        <v>19452.665372409985</v>
      </c>
      <c r="F18" s="18">
        <f t="shared" si="12"/>
        <v>21534.820354912707</v>
      </c>
      <c r="G18" s="18">
        <f t="shared" si="12"/>
        <v>23419.15550635453</v>
      </c>
      <c r="H18" s="18">
        <f t="shared" si="12"/>
        <v>25105.670826735466</v>
      </c>
      <c r="I18" s="18">
        <f t="shared" si="12"/>
        <v>26720.90992607983</v>
      </c>
      <c r="J18" s="18">
        <f t="shared" si="12"/>
        <v>28179.131678161437</v>
      </c>
      <c r="K18" s="18">
        <f t="shared" si="12"/>
        <v>29434.920367188417</v>
      </c>
      <c r="L18" s="18">
        <f t="shared" si="12"/>
        <v>30488.275993160747</v>
      </c>
      <c r="M18" s="18">
        <f t="shared" si="12"/>
        <v>31339.19855607846</v>
      </c>
      <c r="N18" s="18">
        <f t="shared" si="12"/>
        <v>31987.688055941522</v>
      </c>
      <c r="O18" s="18">
        <f t="shared" si="12"/>
        <v>32433.74449274996</v>
      </c>
      <c r="P18" s="18">
        <f t="shared" si="12"/>
        <v>32684.800199107645</v>
      </c>
      <c r="Q18" s="18">
        <f t="shared" si="12"/>
        <v>32763.99794833773</v>
      </c>
      <c r="R18" s="18">
        <f t="shared" si="12"/>
        <v>32687.206286048946</v>
      </c>
      <c r="S18" s="18">
        <f t="shared" si="12"/>
        <v>32509.325180705735</v>
      </c>
      <c r="T18" s="18">
        <f t="shared" si="12"/>
        <v>32164.862232889805</v>
      </c>
      <c r="U18" s="18">
        <f t="shared" si="12"/>
        <v>31630.722937635423</v>
      </c>
      <c r="V18" s="18">
        <f t="shared" si="12"/>
        <v>31125.29600946509</v>
      </c>
      <c r="W18" s="18">
        <f t="shared" si="12"/>
        <v>29707.261601898143</v>
      </c>
      <c r="X18" s="18">
        <f t="shared" si="12"/>
        <v>27395.133442951315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5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24" ht="15.75">
      <c r="A20" s="11" t="s">
        <v>7</v>
      </c>
      <c r="B20" s="20">
        <f aca="true" t="shared" si="13" ref="B20:X20">B7-B18</f>
        <v>-5697.226147306814</v>
      </c>
      <c r="C20" s="20">
        <f t="shared" si="13"/>
        <v>-381.3418824032269</v>
      </c>
      <c r="D20" s="20">
        <f t="shared" si="13"/>
        <v>2935.161592055345</v>
      </c>
      <c r="E20" s="20">
        <f t="shared" si="13"/>
        <v>4668.5088141958695</v>
      </c>
      <c r="F20" s="20">
        <f t="shared" si="13"/>
        <v>6251.921447874425</v>
      </c>
      <c r="G20" s="20">
        <f t="shared" si="13"/>
        <v>7684.060093094638</v>
      </c>
      <c r="H20" s="20">
        <f t="shared" si="13"/>
        <v>8964.924749856527</v>
      </c>
      <c r="I20" s="20">
        <f t="shared" si="13"/>
        <v>10191.284061119874</v>
      </c>
      <c r="J20" s="20">
        <f t="shared" si="13"/>
        <v>11297.57128329992</v>
      </c>
      <c r="K20" s="20">
        <f t="shared" si="13"/>
        <v>12249.056751379372</v>
      </c>
      <c r="L20" s="20">
        <f t="shared" si="13"/>
        <v>13045.740465358223</v>
      </c>
      <c r="M20" s="20">
        <f t="shared" si="13"/>
        <v>13687.62242523647</v>
      </c>
      <c r="N20" s="20">
        <f t="shared" si="13"/>
        <v>14174.702631014108</v>
      </c>
      <c r="O20" s="20">
        <f t="shared" si="13"/>
        <v>14506.981082691142</v>
      </c>
      <c r="P20" s="20">
        <f t="shared" si="13"/>
        <v>14690.141328729376</v>
      </c>
      <c r="Q20" s="20">
        <f t="shared" si="13"/>
        <v>14741.880784022967</v>
      </c>
      <c r="R20" s="20">
        <f t="shared" si="13"/>
        <v>14674.3342187433</v>
      </c>
      <c r="S20" s="20">
        <f t="shared" si="13"/>
        <v>14529.483961716145</v>
      </c>
      <c r="T20" s="20">
        <f t="shared" si="13"/>
        <v>14257.247589856903</v>
      </c>
      <c r="U20" s="20">
        <f t="shared" si="13"/>
        <v>13839.964599368257</v>
      </c>
      <c r="V20" s="20">
        <f t="shared" si="13"/>
        <v>13444.63812488506</v>
      </c>
      <c r="W20" s="20">
        <f t="shared" si="13"/>
        <v>12342.611813216223</v>
      </c>
      <c r="X20" s="20">
        <f t="shared" si="13"/>
        <v>10548.043221080421</v>
      </c>
    </row>
    <row r="21" spans="1:24" ht="15.75">
      <c r="A21" s="15" t="s">
        <v>11</v>
      </c>
      <c r="B21" s="19">
        <v>400</v>
      </c>
      <c r="C21" s="19">
        <v>400</v>
      </c>
      <c r="D21" s="19">
        <v>400</v>
      </c>
      <c r="E21" s="19">
        <v>400</v>
      </c>
      <c r="F21" s="19">
        <v>400</v>
      </c>
      <c r="G21" s="19">
        <v>400</v>
      </c>
      <c r="H21" s="19">
        <v>400</v>
      </c>
      <c r="I21" s="19">
        <v>400</v>
      </c>
      <c r="J21" s="19">
        <v>400</v>
      </c>
      <c r="K21" s="19">
        <v>400</v>
      </c>
      <c r="L21" s="19">
        <v>400</v>
      </c>
      <c r="M21" s="19">
        <v>400</v>
      </c>
      <c r="N21" s="19">
        <v>400</v>
      </c>
      <c r="O21" s="19">
        <v>400</v>
      </c>
      <c r="P21" s="19">
        <v>400</v>
      </c>
      <c r="Q21" s="19">
        <v>400</v>
      </c>
      <c r="R21" s="19">
        <v>400</v>
      </c>
      <c r="S21" s="19">
        <v>400</v>
      </c>
      <c r="T21" s="19">
        <v>400</v>
      </c>
      <c r="U21" s="19">
        <v>400</v>
      </c>
      <c r="V21" s="19">
        <v>400</v>
      </c>
      <c r="W21" s="19">
        <v>400</v>
      </c>
      <c r="X21" s="19">
        <v>400</v>
      </c>
    </row>
    <row r="22" spans="1:24" ht="15.75">
      <c r="A22" s="16" t="s">
        <v>12</v>
      </c>
      <c r="B22" s="19">
        <f aca="true" t="shared" si="14" ref="B22:X22">B20-B21</f>
        <v>-6097.226147306814</v>
      </c>
      <c r="C22" s="19">
        <f t="shared" si="14"/>
        <v>-781.3418824032269</v>
      </c>
      <c r="D22" s="19">
        <f t="shared" si="14"/>
        <v>2535.161592055345</v>
      </c>
      <c r="E22" s="19">
        <f t="shared" si="14"/>
        <v>4268.5088141958695</v>
      </c>
      <c r="F22" s="19">
        <f t="shared" si="14"/>
        <v>5851.921447874425</v>
      </c>
      <c r="G22" s="19">
        <f t="shared" si="14"/>
        <v>7284.060093094638</v>
      </c>
      <c r="H22" s="19">
        <f t="shared" si="14"/>
        <v>8564.924749856527</v>
      </c>
      <c r="I22" s="19">
        <f t="shared" si="14"/>
        <v>9791.284061119874</v>
      </c>
      <c r="J22" s="19">
        <f t="shared" si="14"/>
        <v>10897.57128329992</v>
      </c>
      <c r="K22" s="19">
        <f t="shared" si="14"/>
        <v>11849.056751379372</v>
      </c>
      <c r="L22" s="19">
        <f t="shared" si="14"/>
        <v>12645.740465358223</v>
      </c>
      <c r="M22" s="19">
        <f t="shared" si="14"/>
        <v>13287.62242523647</v>
      </c>
      <c r="N22" s="19">
        <f t="shared" si="14"/>
        <v>13774.702631014108</v>
      </c>
      <c r="O22" s="19">
        <f t="shared" si="14"/>
        <v>14106.981082691142</v>
      </c>
      <c r="P22" s="19">
        <f t="shared" si="14"/>
        <v>14290.141328729376</v>
      </c>
      <c r="Q22" s="19">
        <f t="shared" si="14"/>
        <v>14341.880784022967</v>
      </c>
      <c r="R22" s="19">
        <f t="shared" si="14"/>
        <v>14274.3342187433</v>
      </c>
      <c r="S22" s="19">
        <f t="shared" si="14"/>
        <v>14129.483961716145</v>
      </c>
      <c r="T22" s="19">
        <f t="shared" si="14"/>
        <v>13857.247589856903</v>
      </c>
      <c r="U22" s="19">
        <f t="shared" si="14"/>
        <v>13439.964599368257</v>
      </c>
      <c r="V22" s="19">
        <f t="shared" si="14"/>
        <v>13044.63812488506</v>
      </c>
      <c r="W22" s="19">
        <f t="shared" si="14"/>
        <v>11942.611813216223</v>
      </c>
      <c r="X22" s="19">
        <f t="shared" si="14"/>
        <v>10148.043221080421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2"/>
  <sheetViews>
    <sheetView workbookViewId="0" topLeftCell="A1">
      <selection activeCell="A1" sqref="A1"/>
    </sheetView>
  </sheetViews>
  <sheetFormatPr defaultColWidth="9.140625" defaultRowHeight="12.75"/>
  <cols>
    <col min="1" max="1" width="36.28125" style="0" bestFit="1" customWidth="1"/>
    <col min="2" max="2" width="9.57421875" style="0" bestFit="1" customWidth="1"/>
    <col min="3" max="18" width="9.7109375" style="0" bestFit="1" customWidth="1"/>
    <col min="19" max="24" width="10.8515625" style="0" bestFit="1" customWidth="1"/>
  </cols>
  <sheetData>
    <row r="1" spans="1:38" ht="18.75">
      <c r="A1" s="12" t="s">
        <v>21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>
      <c r="A2" s="1" t="s">
        <v>8</v>
      </c>
      <c r="B2" s="13">
        <f>C2-0.5</f>
        <v>0.49999999999999933</v>
      </c>
      <c r="C2" s="13">
        <f>D2-0.2</f>
        <v>0.9999999999999993</v>
      </c>
      <c r="D2" s="13">
        <f aca="true" t="shared" si="0" ref="D2:K2">E2-0.1</f>
        <v>1.1999999999999993</v>
      </c>
      <c r="E2" s="13">
        <f t="shared" si="0"/>
        <v>1.2999999999999994</v>
      </c>
      <c r="F2" s="13">
        <f t="shared" si="0"/>
        <v>1.3999999999999995</v>
      </c>
      <c r="G2" s="13">
        <f t="shared" si="0"/>
        <v>1.4999999999999996</v>
      </c>
      <c r="H2" s="13">
        <f t="shared" si="0"/>
        <v>1.5999999999999996</v>
      </c>
      <c r="I2" s="13">
        <f t="shared" si="0"/>
        <v>1.6999999999999997</v>
      </c>
      <c r="J2" s="13">
        <f t="shared" si="0"/>
        <v>1.7999999999999998</v>
      </c>
      <c r="K2" s="13">
        <f t="shared" si="0"/>
        <v>1.9</v>
      </c>
      <c r="L2" s="13">
        <v>2</v>
      </c>
      <c r="M2" s="13">
        <f aca="true" t="shared" si="1" ref="M2:V2">L2+0.1</f>
        <v>2.1</v>
      </c>
      <c r="N2" s="13">
        <f t="shared" si="1"/>
        <v>2.2</v>
      </c>
      <c r="O2" s="13">
        <f t="shared" si="1"/>
        <v>2.3000000000000003</v>
      </c>
      <c r="P2" s="13">
        <f t="shared" si="1"/>
        <v>2.4000000000000004</v>
      </c>
      <c r="Q2" s="13">
        <f t="shared" si="1"/>
        <v>2.5000000000000004</v>
      </c>
      <c r="R2" s="13">
        <f t="shared" si="1"/>
        <v>2.6000000000000005</v>
      </c>
      <c r="S2" s="13">
        <f t="shared" si="1"/>
        <v>2.7000000000000006</v>
      </c>
      <c r="T2" s="13">
        <f t="shared" si="1"/>
        <v>2.8000000000000007</v>
      </c>
      <c r="U2" s="13">
        <f t="shared" si="1"/>
        <v>2.900000000000001</v>
      </c>
      <c r="V2" s="13">
        <f t="shared" si="1"/>
        <v>3.000000000000001</v>
      </c>
      <c r="W2" s="13">
        <f>V2+0.2</f>
        <v>3.200000000000001</v>
      </c>
      <c r="X2" s="14">
        <f>W2+0.3</f>
        <v>3.500000000000001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5.75">
      <c r="A3" s="1" t="s">
        <v>10</v>
      </c>
      <c r="B3" s="6">
        <v>0</v>
      </c>
      <c r="C3" s="6">
        <v>5.231923463299705</v>
      </c>
      <c r="D3" s="6">
        <v>9.631188049783068</v>
      </c>
      <c r="E3" s="6">
        <v>11.801241333075422</v>
      </c>
      <c r="F3" s="6">
        <v>13.917124747860365</v>
      </c>
      <c r="G3" s="6">
        <v>15.868552670987377</v>
      </c>
      <c r="H3" s="6">
        <v>17.70525085143148</v>
      </c>
      <c r="I3" s="6">
        <v>19.402945407824106</v>
      </c>
      <c r="J3" s="6">
        <v>20.933991067531824</v>
      </c>
      <c r="K3" s="6">
        <v>22.298387830554617</v>
      </c>
      <c r="L3" s="6">
        <v>23.501402326922143</v>
      </c>
      <c r="M3" s="6">
        <v>24.554717595532196</v>
      </c>
      <c r="N3" s="6">
        <v>25.44088878340548</v>
      </c>
      <c r="O3" s="6">
        <v>26.159915890541996</v>
      </c>
      <c r="P3" s="6">
        <v>26.71179891694174</v>
      </c>
      <c r="Q3" s="6">
        <v>27.09653786260473</v>
      </c>
      <c r="R3" s="6">
        <v>27.314132727530954</v>
      </c>
      <c r="S3" s="6">
        <v>27.36458351172039</v>
      </c>
      <c r="T3" s="6">
        <v>27.24914737226187</v>
      </c>
      <c r="U3" s="6">
        <v>26.97935628453426</v>
      </c>
      <c r="V3" s="6">
        <v>26.560879488227656</v>
      </c>
      <c r="W3" s="6">
        <v>25.318152466910636</v>
      </c>
      <c r="X3" s="6">
        <v>22.659116693173743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5.75">
      <c r="A4" s="1" t="s">
        <v>9</v>
      </c>
      <c r="B4" s="6">
        <f aca="true" t="shared" si="2" ref="B4:X4">1000*B3/0.5</f>
        <v>0</v>
      </c>
      <c r="C4" s="6">
        <f t="shared" si="2"/>
        <v>10463.84692659941</v>
      </c>
      <c r="D4" s="6">
        <f t="shared" si="2"/>
        <v>19262.376099566136</v>
      </c>
      <c r="E4" s="6">
        <f t="shared" si="2"/>
        <v>23602.482666150845</v>
      </c>
      <c r="F4" s="6">
        <f t="shared" si="2"/>
        <v>27834.24949572073</v>
      </c>
      <c r="G4" s="6">
        <f t="shared" si="2"/>
        <v>31737.105341974755</v>
      </c>
      <c r="H4" s="6">
        <f t="shared" si="2"/>
        <v>35410.50170286296</v>
      </c>
      <c r="I4" s="6">
        <f t="shared" si="2"/>
        <v>38805.890815648214</v>
      </c>
      <c r="J4" s="6">
        <f t="shared" si="2"/>
        <v>41867.98213506365</v>
      </c>
      <c r="K4" s="6">
        <f t="shared" si="2"/>
        <v>44596.77566110923</v>
      </c>
      <c r="L4" s="6">
        <f t="shared" si="2"/>
        <v>47002.80465384429</v>
      </c>
      <c r="M4" s="6">
        <f t="shared" si="2"/>
        <v>49109.43519106439</v>
      </c>
      <c r="N4" s="6">
        <f t="shared" si="2"/>
        <v>50881.77756681096</v>
      </c>
      <c r="O4" s="6">
        <f t="shared" si="2"/>
        <v>52319.831781083994</v>
      </c>
      <c r="P4" s="6">
        <f t="shared" si="2"/>
        <v>53423.597833883476</v>
      </c>
      <c r="Q4" s="6">
        <f t="shared" si="2"/>
        <v>54193.07572520946</v>
      </c>
      <c r="R4" s="6">
        <f t="shared" si="2"/>
        <v>54628.265455061905</v>
      </c>
      <c r="S4" s="6">
        <f t="shared" si="2"/>
        <v>54729.16702344078</v>
      </c>
      <c r="T4" s="6">
        <f t="shared" si="2"/>
        <v>54498.29474452374</v>
      </c>
      <c r="U4" s="6">
        <f t="shared" si="2"/>
        <v>53958.71256906851</v>
      </c>
      <c r="V4" s="6">
        <f t="shared" si="2"/>
        <v>53121.75897645531</v>
      </c>
      <c r="W4" s="6">
        <f t="shared" si="2"/>
        <v>50636.30493382127</v>
      </c>
      <c r="X4" s="6">
        <f t="shared" si="2"/>
        <v>45318.233386347485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5.75">
      <c r="A5" s="1" t="s">
        <v>2</v>
      </c>
      <c r="B5" s="6">
        <v>12</v>
      </c>
      <c r="C5" s="6">
        <v>12</v>
      </c>
      <c r="D5" s="6">
        <v>12</v>
      </c>
      <c r="E5" s="6">
        <v>12</v>
      </c>
      <c r="F5" s="6">
        <v>12</v>
      </c>
      <c r="G5" s="6">
        <v>12</v>
      </c>
      <c r="H5" s="6">
        <v>12</v>
      </c>
      <c r="I5" s="6">
        <v>12</v>
      </c>
      <c r="J5" s="6">
        <v>12</v>
      </c>
      <c r="K5" s="6">
        <v>12</v>
      </c>
      <c r="L5" s="6">
        <v>12</v>
      </c>
      <c r="M5" s="6">
        <v>12</v>
      </c>
      <c r="N5" s="6">
        <v>12</v>
      </c>
      <c r="O5" s="6">
        <v>12</v>
      </c>
      <c r="P5" s="6">
        <v>12</v>
      </c>
      <c r="Q5" s="6">
        <v>12</v>
      </c>
      <c r="R5" s="6">
        <v>12</v>
      </c>
      <c r="S5" s="6">
        <v>12</v>
      </c>
      <c r="T5" s="6">
        <v>12</v>
      </c>
      <c r="U5" s="6">
        <v>12</v>
      </c>
      <c r="V5" s="6">
        <v>12</v>
      </c>
      <c r="W5" s="6">
        <v>12</v>
      </c>
      <c r="X5" s="6">
        <v>12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5.75">
      <c r="A6" s="1" t="s">
        <v>1</v>
      </c>
      <c r="B6" s="6">
        <f aca="true" t="shared" si="3" ref="B6:X6">B4/12</f>
        <v>0</v>
      </c>
      <c r="C6" s="6">
        <f t="shared" si="3"/>
        <v>871.9872438832841</v>
      </c>
      <c r="D6" s="6">
        <f t="shared" si="3"/>
        <v>1605.198008297178</v>
      </c>
      <c r="E6" s="6">
        <f t="shared" si="3"/>
        <v>1966.8735555125704</v>
      </c>
      <c r="F6" s="6">
        <f t="shared" si="3"/>
        <v>2319.5207913100608</v>
      </c>
      <c r="G6" s="6">
        <f t="shared" si="3"/>
        <v>2644.7587784978964</v>
      </c>
      <c r="H6" s="6">
        <f t="shared" si="3"/>
        <v>2950.8751419052464</v>
      </c>
      <c r="I6" s="6">
        <f t="shared" si="3"/>
        <v>3233.8242346373513</v>
      </c>
      <c r="J6" s="6">
        <f t="shared" si="3"/>
        <v>3488.998511255304</v>
      </c>
      <c r="K6" s="6">
        <f t="shared" si="3"/>
        <v>3716.397971759103</v>
      </c>
      <c r="L6" s="6">
        <f t="shared" si="3"/>
        <v>3916.900387820357</v>
      </c>
      <c r="M6" s="6">
        <f t="shared" si="3"/>
        <v>4092.4529325886992</v>
      </c>
      <c r="N6" s="6">
        <f t="shared" si="3"/>
        <v>4240.14813056758</v>
      </c>
      <c r="O6" s="6">
        <f t="shared" si="3"/>
        <v>4359.9859817569995</v>
      </c>
      <c r="P6" s="6">
        <f t="shared" si="3"/>
        <v>4451.966486156956</v>
      </c>
      <c r="Q6" s="6">
        <f t="shared" si="3"/>
        <v>4516.0896437674555</v>
      </c>
      <c r="R6" s="6">
        <f t="shared" si="3"/>
        <v>4552.355454588492</v>
      </c>
      <c r="S6" s="6">
        <f t="shared" si="3"/>
        <v>4560.763918620065</v>
      </c>
      <c r="T6" s="6">
        <f t="shared" si="3"/>
        <v>4541.524562043644</v>
      </c>
      <c r="U6" s="6">
        <f t="shared" si="3"/>
        <v>4496.55938075571</v>
      </c>
      <c r="V6" s="6">
        <f t="shared" si="3"/>
        <v>4426.813248037943</v>
      </c>
      <c r="W6" s="6">
        <f t="shared" si="3"/>
        <v>4219.692077818439</v>
      </c>
      <c r="X6" s="6">
        <f t="shared" si="3"/>
        <v>3776.5194488622906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5.75">
      <c r="A7" s="1" t="s">
        <v>5</v>
      </c>
      <c r="B7" s="6">
        <f aca="true" t="shared" si="4" ref="B7:X7">B$6*12</f>
        <v>0</v>
      </c>
      <c r="C7" s="6">
        <f t="shared" si="4"/>
        <v>10463.84692659941</v>
      </c>
      <c r="D7" s="6">
        <f t="shared" si="4"/>
        <v>19262.376099566136</v>
      </c>
      <c r="E7" s="6">
        <f t="shared" si="4"/>
        <v>23602.482666150845</v>
      </c>
      <c r="F7" s="6">
        <f t="shared" si="4"/>
        <v>27834.24949572073</v>
      </c>
      <c r="G7" s="6">
        <f t="shared" si="4"/>
        <v>31737.105341974755</v>
      </c>
      <c r="H7" s="6">
        <f t="shared" si="4"/>
        <v>35410.50170286296</v>
      </c>
      <c r="I7" s="6">
        <f t="shared" si="4"/>
        <v>38805.890815648214</v>
      </c>
      <c r="J7" s="6">
        <f t="shared" si="4"/>
        <v>41867.98213506365</v>
      </c>
      <c r="K7" s="6">
        <f t="shared" si="4"/>
        <v>44596.77566110923</v>
      </c>
      <c r="L7" s="6">
        <f t="shared" si="4"/>
        <v>47002.80465384429</v>
      </c>
      <c r="M7" s="6">
        <f t="shared" si="4"/>
        <v>49109.43519106439</v>
      </c>
      <c r="N7" s="6">
        <f t="shared" si="4"/>
        <v>50881.77756681095</v>
      </c>
      <c r="O7" s="6">
        <f t="shared" si="4"/>
        <v>52319.831781083994</v>
      </c>
      <c r="P7" s="6">
        <f t="shared" si="4"/>
        <v>53423.597833883476</v>
      </c>
      <c r="Q7" s="6">
        <f t="shared" si="4"/>
        <v>54193.07572520946</v>
      </c>
      <c r="R7" s="6">
        <f t="shared" si="4"/>
        <v>54628.265455061905</v>
      </c>
      <c r="S7" s="6">
        <f t="shared" si="4"/>
        <v>54729.16702344078</v>
      </c>
      <c r="T7" s="6">
        <f t="shared" si="4"/>
        <v>54498.29474452374</v>
      </c>
      <c r="U7" s="6">
        <f t="shared" si="4"/>
        <v>53958.71256906852</v>
      </c>
      <c r="V7" s="6">
        <f t="shared" si="4"/>
        <v>53121.75897645531</v>
      </c>
      <c r="W7" s="6">
        <f t="shared" si="4"/>
        <v>50636.30493382127</v>
      </c>
      <c r="X7" s="6">
        <f t="shared" si="4"/>
        <v>45318.233386347485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5.75">
      <c r="A8" s="1" t="s">
        <v>6</v>
      </c>
      <c r="B8" s="6">
        <v>5719</v>
      </c>
      <c r="C8" s="6">
        <v>5719</v>
      </c>
      <c r="D8" s="6">
        <v>5719</v>
      </c>
      <c r="E8" s="6">
        <v>5719</v>
      </c>
      <c r="F8" s="6">
        <v>5719</v>
      </c>
      <c r="G8" s="6">
        <v>5719</v>
      </c>
      <c r="H8" s="6">
        <v>5719</v>
      </c>
      <c r="I8" s="6">
        <v>5719</v>
      </c>
      <c r="J8" s="6">
        <v>5719</v>
      </c>
      <c r="K8" s="6">
        <v>5719</v>
      </c>
      <c r="L8" s="6">
        <v>5719</v>
      </c>
      <c r="M8" s="6">
        <v>5719</v>
      </c>
      <c r="N8" s="6">
        <v>5719</v>
      </c>
      <c r="O8" s="6">
        <v>5719</v>
      </c>
      <c r="P8" s="6">
        <v>5719</v>
      </c>
      <c r="Q8" s="6">
        <v>5719</v>
      </c>
      <c r="R8" s="6">
        <v>5719</v>
      </c>
      <c r="S8" s="6">
        <v>5719</v>
      </c>
      <c r="T8" s="6">
        <v>5719</v>
      </c>
      <c r="U8" s="6">
        <v>5719</v>
      </c>
      <c r="V8" s="6">
        <v>5719</v>
      </c>
      <c r="W8" s="6">
        <v>5719</v>
      </c>
      <c r="X8" s="6">
        <v>5719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5.75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63.75" customHeight="1">
      <c r="A10" s="7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5.75">
      <c r="A11" s="8" t="s">
        <v>14</v>
      </c>
      <c r="B11" s="17">
        <f aca="true" t="shared" si="5" ref="B11:X11">50*B2</f>
        <v>24.999999999999968</v>
      </c>
      <c r="C11" s="17">
        <f t="shared" si="5"/>
        <v>49.999999999999964</v>
      </c>
      <c r="D11" s="17">
        <f t="shared" si="5"/>
        <v>59.999999999999964</v>
      </c>
      <c r="E11" s="17">
        <f t="shared" si="5"/>
        <v>64.99999999999997</v>
      </c>
      <c r="F11" s="17">
        <f t="shared" si="5"/>
        <v>69.99999999999997</v>
      </c>
      <c r="G11" s="17">
        <f t="shared" si="5"/>
        <v>74.99999999999997</v>
      </c>
      <c r="H11" s="17">
        <f t="shared" si="5"/>
        <v>79.99999999999999</v>
      </c>
      <c r="I11" s="17">
        <f t="shared" si="5"/>
        <v>84.99999999999999</v>
      </c>
      <c r="J11" s="17">
        <f t="shared" si="5"/>
        <v>89.99999999999999</v>
      </c>
      <c r="K11" s="17">
        <f t="shared" si="5"/>
        <v>95</v>
      </c>
      <c r="L11" s="17">
        <f t="shared" si="5"/>
        <v>100</v>
      </c>
      <c r="M11" s="17">
        <f t="shared" si="5"/>
        <v>105</v>
      </c>
      <c r="N11" s="17">
        <f t="shared" si="5"/>
        <v>110.00000000000001</v>
      </c>
      <c r="O11" s="17">
        <f t="shared" si="5"/>
        <v>115.00000000000001</v>
      </c>
      <c r="P11" s="17">
        <f t="shared" si="5"/>
        <v>120.00000000000001</v>
      </c>
      <c r="Q11" s="17">
        <f t="shared" si="5"/>
        <v>125.00000000000003</v>
      </c>
      <c r="R11" s="17">
        <f t="shared" si="5"/>
        <v>130.00000000000003</v>
      </c>
      <c r="S11" s="17">
        <f t="shared" si="5"/>
        <v>135.00000000000003</v>
      </c>
      <c r="T11" s="17">
        <f t="shared" si="5"/>
        <v>140.00000000000003</v>
      </c>
      <c r="U11" s="17">
        <f t="shared" si="5"/>
        <v>145.00000000000003</v>
      </c>
      <c r="V11" s="17">
        <f t="shared" si="5"/>
        <v>150.00000000000006</v>
      </c>
      <c r="W11" s="17">
        <f t="shared" si="5"/>
        <v>160.00000000000006</v>
      </c>
      <c r="X11" s="17">
        <f t="shared" si="5"/>
        <v>175.00000000000006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15.75">
      <c r="A12" s="8" t="s">
        <v>20</v>
      </c>
      <c r="B12" s="6">
        <f aca="true" t="shared" si="6" ref="B12:X12">1.1*B6</f>
        <v>0</v>
      </c>
      <c r="C12" s="6">
        <f t="shared" si="6"/>
        <v>959.1859682716126</v>
      </c>
      <c r="D12" s="6">
        <f t="shared" si="6"/>
        <v>1765.7178091268959</v>
      </c>
      <c r="E12" s="6">
        <f t="shared" si="6"/>
        <v>2163.5609110638275</v>
      </c>
      <c r="F12" s="6">
        <f t="shared" si="6"/>
        <v>2551.4728704410672</v>
      </c>
      <c r="G12" s="6">
        <f t="shared" si="6"/>
        <v>2909.2346563476863</v>
      </c>
      <c r="H12" s="6">
        <f t="shared" si="6"/>
        <v>3245.9626560957713</v>
      </c>
      <c r="I12" s="6">
        <f t="shared" si="6"/>
        <v>3557.2066581010868</v>
      </c>
      <c r="J12" s="6">
        <f t="shared" si="6"/>
        <v>3837.898362380835</v>
      </c>
      <c r="K12" s="6">
        <f t="shared" si="6"/>
        <v>4088.0377689350134</v>
      </c>
      <c r="L12" s="6">
        <f t="shared" si="6"/>
        <v>4308.590426602394</v>
      </c>
      <c r="M12" s="6">
        <f t="shared" si="6"/>
        <v>4501.698225847569</v>
      </c>
      <c r="N12" s="6">
        <f t="shared" si="6"/>
        <v>4664.162943624338</v>
      </c>
      <c r="O12" s="6">
        <f t="shared" si="6"/>
        <v>4795.9845799326995</v>
      </c>
      <c r="P12" s="6">
        <f t="shared" si="6"/>
        <v>4897.1631347726525</v>
      </c>
      <c r="Q12" s="6">
        <f t="shared" si="6"/>
        <v>4967.698608144202</v>
      </c>
      <c r="R12" s="6">
        <f t="shared" si="6"/>
        <v>5007.591000047341</v>
      </c>
      <c r="S12" s="6">
        <f t="shared" si="6"/>
        <v>5016.840310482072</v>
      </c>
      <c r="T12" s="6">
        <f t="shared" si="6"/>
        <v>4995.6770182480095</v>
      </c>
      <c r="U12" s="6">
        <f t="shared" si="6"/>
        <v>4946.215318831281</v>
      </c>
      <c r="V12" s="6">
        <f t="shared" si="6"/>
        <v>4869.494572841737</v>
      </c>
      <c r="W12" s="6">
        <f t="shared" si="6"/>
        <v>4641.661285600284</v>
      </c>
      <c r="X12" s="6">
        <f t="shared" si="6"/>
        <v>4154.17139374852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5.75">
      <c r="A13" s="1" t="s">
        <v>15</v>
      </c>
      <c r="B13" s="6">
        <f aca="true" t="shared" si="7" ref="B13:X13">2.5*B6</f>
        <v>0</v>
      </c>
      <c r="C13" s="6">
        <f t="shared" si="7"/>
        <v>2179.9681097082102</v>
      </c>
      <c r="D13" s="6">
        <f t="shared" si="7"/>
        <v>4012.9950207429447</v>
      </c>
      <c r="E13" s="6">
        <f t="shared" si="7"/>
        <v>4917.1838887814265</v>
      </c>
      <c r="F13" s="6">
        <f t="shared" si="7"/>
        <v>5798.801978275152</v>
      </c>
      <c r="G13" s="6">
        <f t="shared" si="7"/>
        <v>6611.896946244741</v>
      </c>
      <c r="H13" s="6">
        <f t="shared" si="7"/>
        <v>7377.187854763116</v>
      </c>
      <c r="I13" s="6">
        <f t="shared" si="7"/>
        <v>8084.5605865933785</v>
      </c>
      <c r="J13" s="6">
        <f t="shared" si="7"/>
        <v>8722.49627813826</v>
      </c>
      <c r="K13" s="6">
        <f t="shared" si="7"/>
        <v>9290.994929397757</v>
      </c>
      <c r="L13" s="6">
        <f t="shared" si="7"/>
        <v>9792.250969550892</v>
      </c>
      <c r="M13" s="6">
        <f t="shared" si="7"/>
        <v>10231.132331471748</v>
      </c>
      <c r="N13" s="6">
        <f t="shared" si="7"/>
        <v>10600.37032641895</v>
      </c>
      <c r="O13" s="6">
        <f t="shared" si="7"/>
        <v>10899.964954392499</v>
      </c>
      <c r="P13" s="6">
        <f t="shared" si="7"/>
        <v>11129.91621539239</v>
      </c>
      <c r="Q13" s="6">
        <f t="shared" si="7"/>
        <v>11290.22410941864</v>
      </c>
      <c r="R13" s="6">
        <f t="shared" si="7"/>
        <v>11380.888636471229</v>
      </c>
      <c r="S13" s="6">
        <f t="shared" si="7"/>
        <v>11401.909796550162</v>
      </c>
      <c r="T13" s="6">
        <f t="shared" si="7"/>
        <v>11353.81140510911</v>
      </c>
      <c r="U13" s="6">
        <f t="shared" si="7"/>
        <v>11241.398451889274</v>
      </c>
      <c r="V13" s="6">
        <f t="shared" si="7"/>
        <v>11067.033120094857</v>
      </c>
      <c r="W13" s="6">
        <f t="shared" si="7"/>
        <v>10549.230194546099</v>
      </c>
      <c r="X13" s="6">
        <f t="shared" si="7"/>
        <v>9441.298622155726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15.75">
      <c r="A14" s="1" t="s">
        <v>16</v>
      </c>
      <c r="B14" s="6">
        <f aca="true" t="shared" si="8" ref="B14:X14">0.5*B6</f>
        <v>0</v>
      </c>
      <c r="C14" s="6">
        <f t="shared" si="8"/>
        <v>435.99362194164206</v>
      </c>
      <c r="D14" s="6">
        <f t="shared" si="8"/>
        <v>802.599004148589</v>
      </c>
      <c r="E14" s="6">
        <f t="shared" si="8"/>
        <v>983.4367777562852</v>
      </c>
      <c r="F14" s="6">
        <f t="shared" si="8"/>
        <v>1159.7603956550304</v>
      </c>
      <c r="G14" s="6">
        <f t="shared" si="8"/>
        <v>1322.3793892489482</v>
      </c>
      <c r="H14" s="6">
        <f t="shared" si="8"/>
        <v>1475.4375709526232</v>
      </c>
      <c r="I14" s="6">
        <f t="shared" si="8"/>
        <v>1616.9121173186757</v>
      </c>
      <c r="J14" s="6">
        <f t="shared" si="8"/>
        <v>1744.499255627652</v>
      </c>
      <c r="K14" s="6">
        <f t="shared" si="8"/>
        <v>1858.1989858795514</v>
      </c>
      <c r="L14" s="6">
        <f t="shared" si="8"/>
        <v>1958.4501939101785</v>
      </c>
      <c r="M14" s="6">
        <f t="shared" si="8"/>
        <v>2046.2264662943496</v>
      </c>
      <c r="N14" s="6">
        <f t="shared" si="8"/>
        <v>2120.07406528379</v>
      </c>
      <c r="O14" s="6">
        <f t="shared" si="8"/>
        <v>2179.9929908784998</v>
      </c>
      <c r="P14" s="6">
        <f t="shared" si="8"/>
        <v>2225.983243078478</v>
      </c>
      <c r="Q14" s="6">
        <f t="shared" si="8"/>
        <v>2258.0448218837278</v>
      </c>
      <c r="R14" s="6">
        <f t="shared" si="8"/>
        <v>2276.177727294246</v>
      </c>
      <c r="S14" s="6">
        <f t="shared" si="8"/>
        <v>2280.3819593100325</v>
      </c>
      <c r="T14" s="6">
        <f t="shared" si="8"/>
        <v>2270.762281021822</v>
      </c>
      <c r="U14" s="6">
        <f t="shared" si="8"/>
        <v>2248.279690377855</v>
      </c>
      <c r="V14" s="6">
        <f t="shared" si="8"/>
        <v>2213.4066240189713</v>
      </c>
      <c r="W14" s="6">
        <f t="shared" si="8"/>
        <v>2109.8460389092197</v>
      </c>
      <c r="X14" s="6">
        <f t="shared" si="8"/>
        <v>1888.2597244311453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15.75">
      <c r="A15" s="9" t="s">
        <v>17</v>
      </c>
      <c r="B15" s="6">
        <f aca="true" t="shared" si="9" ref="B15:X15">0.84*B6</f>
        <v>0</v>
      </c>
      <c r="C15" s="6">
        <f t="shared" si="9"/>
        <v>732.4692848619586</v>
      </c>
      <c r="D15" s="6">
        <f t="shared" si="9"/>
        <v>1348.3663269696294</v>
      </c>
      <c r="E15" s="6">
        <f t="shared" si="9"/>
        <v>1652.173786630559</v>
      </c>
      <c r="F15" s="6">
        <f t="shared" si="9"/>
        <v>1948.3974647004509</v>
      </c>
      <c r="G15" s="6">
        <f t="shared" si="9"/>
        <v>2221.597373938233</v>
      </c>
      <c r="H15" s="6">
        <f t="shared" si="9"/>
        <v>2478.735119200407</v>
      </c>
      <c r="I15" s="6">
        <f t="shared" si="9"/>
        <v>2716.412357095375</v>
      </c>
      <c r="J15" s="6">
        <f t="shared" si="9"/>
        <v>2930.7587494544555</v>
      </c>
      <c r="K15" s="6">
        <f t="shared" si="9"/>
        <v>3121.774296277646</v>
      </c>
      <c r="L15" s="6">
        <f t="shared" si="9"/>
        <v>3290.1963257691</v>
      </c>
      <c r="M15" s="6">
        <f t="shared" si="9"/>
        <v>3437.6604633745073</v>
      </c>
      <c r="N15" s="6">
        <f t="shared" si="9"/>
        <v>3561.7244296767667</v>
      </c>
      <c r="O15" s="6">
        <f t="shared" si="9"/>
        <v>3662.3882246758794</v>
      </c>
      <c r="P15" s="6">
        <f t="shared" si="9"/>
        <v>3739.6518483718432</v>
      </c>
      <c r="Q15" s="6">
        <f t="shared" si="9"/>
        <v>3793.5153007646627</v>
      </c>
      <c r="R15" s="6">
        <f t="shared" si="9"/>
        <v>3823.978581854333</v>
      </c>
      <c r="S15" s="6">
        <f t="shared" si="9"/>
        <v>3831.0416916408544</v>
      </c>
      <c r="T15" s="6">
        <f t="shared" si="9"/>
        <v>3814.880632116661</v>
      </c>
      <c r="U15" s="6">
        <f t="shared" si="9"/>
        <v>3777.109879834796</v>
      </c>
      <c r="V15" s="6">
        <f t="shared" si="9"/>
        <v>3718.5231283518715</v>
      </c>
      <c r="W15" s="6">
        <f t="shared" si="9"/>
        <v>3544.541345367489</v>
      </c>
      <c r="X15" s="6">
        <f t="shared" si="9"/>
        <v>3172.276337044324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15.75">
      <c r="A16" s="1" t="s">
        <v>18</v>
      </c>
      <c r="B16" s="6">
        <f aca="true" t="shared" si="10" ref="B16:X16">B7*0.005</f>
        <v>0</v>
      </c>
      <c r="C16" s="6">
        <f t="shared" si="10"/>
        <v>52.31923463299705</v>
      </c>
      <c r="D16" s="6">
        <f t="shared" si="10"/>
        <v>96.31188049783069</v>
      </c>
      <c r="E16" s="6">
        <f t="shared" si="10"/>
        <v>118.01241333075423</v>
      </c>
      <c r="F16" s="6">
        <f t="shared" si="10"/>
        <v>139.17124747860365</v>
      </c>
      <c r="G16" s="6">
        <f t="shared" si="10"/>
        <v>158.68552670987378</v>
      </c>
      <c r="H16" s="6">
        <f t="shared" si="10"/>
        <v>177.0525085143148</v>
      </c>
      <c r="I16" s="6">
        <f t="shared" si="10"/>
        <v>194.0294540782411</v>
      </c>
      <c r="J16" s="6">
        <f t="shared" si="10"/>
        <v>209.33991067531824</v>
      </c>
      <c r="K16" s="6">
        <f t="shared" si="10"/>
        <v>222.98387830554617</v>
      </c>
      <c r="L16" s="6">
        <f t="shared" si="10"/>
        <v>235.01402326922144</v>
      </c>
      <c r="M16" s="6">
        <f t="shared" si="10"/>
        <v>245.54717595532196</v>
      </c>
      <c r="N16" s="6">
        <f t="shared" si="10"/>
        <v>254.40888783405478</v>
      </c>
      <c r="O16" s="6">
        <f t="shared" si="10"/>
        <v>261.59915890542</v>
      </c>
      <c r="P16" s="6">
        <f t="shared" si="10"/>
        <v>267.1179891694174</v>
      </c>
      <c r="Q16" s="6">
        <f t="shared" si="10"/>
        <v>270.9653786260473</v>
      </c>
      <c r="R16" s="6">
        <f t="shared" si="10"/>
        <v>273.14132727530955</v>
      </c>
      <c r="S16" s="6">
        <f t="shared" si="10"/>
        <v>273.6458351172039</v>
      </c>
      <c r="T16" s="6">
        <f t="shared" si="10"/>
        <v>272.4914737226187</v>
      </c>
      <c r="U16" s="6">
        <f t="shared" si="10"/>
        <v>269.7935628453426</v>
      </c>
      <c r="V16" s="6">
        <f t="shared" si="10"/>
        <v>265.6087948822766</v>
      </c>
      <c r="W16" s="6">
        <f t="shared" si="10"/>
        <v>253.18152466910638</v>
      </c>
      <c r="X16" s="6">
        <f t="shared" si="10"/>
        <v>226.59116693173743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31.5">
      <c r="A17" s="9" t="s">
        <v>19</v>
      </c>
      <c r="B17" s="6">
        <f aca="true" t="shared" si="11" ref="B17:X17">B7*0.15</f>
        <v>0</v>
      </c>
      <c r="C17" s="6">
        <f t="shared" si="11"/>
        <v>1569.5770389899114</v>
      </c>
      <c r="D17" s="6">
        <f t="shared" si="11"/>
        <v>2889.3564149349204</v>
      </c>
      <c r="E17" s="6">
        <f t="shared" si="11"/>
        <v>3540.3723999226268</v>
      </c>
      <c r="F17" s="6">
        <f t="shared" si="11"/>
        <v>4175.1374243581095</v>
      </c>
      <c r="G17" s="6">
        <f t="shared" si="11"/>
        <v>4760.565801296213</v>
      </c>
      <c r="H17" s="6">
        <f t="shared" si="11"/>
        <v>5311.575255429444</v>
      </c>
      <c r="I17" s="6">
        <f t="shared" si="11"/>
        <v>5820.883622347232</v>
      </c>
      <c r="J17" s="6">
        <f t="shared" si="11"/>
        <v>6280.197320259547</v>
      </c>
      <c r="K17" s="6">
        <f t="shared" si="11"/>
        <v>6689.516349166385</v>
      </c>
      <c r="L17" s="6">
        <f t="shared" si="11"/>
        <v>7050.420698076643</v>
      </c>
      <c r="M17" s="6">
        <f t="shared" si="11"/>
        <v>7366.415278659658</v>
      </c>
      <c r="N17" s="6">
        <f t="shared" si="11"/>
        <v>7632.266635021642</v>
      </c>
      <c r="O17" s="6">
        <f t="shared" si="11"/>
        <v>7847.974767162599</v>
      </c>
      <c r="P17" s="6">
        <f t="shared" si="11"/>
        <v>8013.539675082521</v>
      </c>
      <c r="Q17" s="6">
        <f t="shared" si="11"/>
        <v>8128.961358781419</v>
      </c>
      <c r="R17" s="6">
        <f t="shared" si="11"/>
        <v>8194.239818259286</v>
      </c>
      <c r="S17" s="6">
        <f t="shared" si="11"/>
        <v>8209.375053516116</v>
      </c>
      <c r="T17" s="6">
        <f t="shared" si="11"/>
        <v>8174.7442116785605</v>
      </c>
      <c r="U17" s="6">
        <f t="shared" si="11"/>
        <v>8093.806885360278</v>
      </c>
      <c r="V17" s="6">
        <f t="shared" si="11"/>
        <v>7968.263846468297</v>
      </c>
      <c r="W17" s="6">
        <f t="shared" si="11"/>
        <v>7595.445740073191</v>
      </c>
      <c r="X17" s="6">
        <f t="shared" si="11"/>
        <v>6797.735007952123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5.75">
      <c r="A18" s="4" t="s">
        <v>0</v>
      </c>
      <c r="B18" s="18">
        <f aca="true" t="shared" si="12" ref="B18:X18">SUM(B8:B17)</f>
        <v>5744</v>
      </c>
      <c r="C18" s="18">
        <f t="shared" si="12"/>
        <v>11698.513258406332</v>
      </c>
      <c r="D18" s="18">
        <f t="shared" si="12"/>
        <v>16694.34645642081</v>
      </c>
      <c r="E18" s="18">
        <f t="shared" si="12"/>
        <v>19158.74017748548</v>
      </c>
      <c r="F18" s="18">
        <f t="shared" si="12"/>
        <v>21561.74138090841</v>
      </c>
      <c r="G18" s="18">
        <f t="shared" si="12"/>
        <v>23778.359693785693</v>
      </c>
      <c r="H18" s="18">
        <f t="shared" si="12"/>
        <v>25864.95096495568</v>
      </c>
      <c r="I18" s="18">
        <f t="shared" si="12"/>
        <v>27794.00479553399</v>
      </c>
      <c r="J18" s="18">
        <f t="shared" si="12"/>
        <v>29534.189876536067</v>
      </c>
      <c r="K18" s="18">
        <f t="shared" si="12"/>
        <v>31085.506207961895</v>
      </c>
      <c r="L18" s="18">
        <f t="shared" si="12"/>
        <v>32453.922637178428</v>
      </c>
      <c r="M18" s="18">
        <f t="shared" si="12"/>
        <v>33652.67994160316</v>
      </c>
      <c r="N18" s="18">
        <f t="shared" si="12"/>
        <v>34662.00728785954</v>
      </c>
      <c r="O18" s="18">
        <f t="shared" si="12"/>
        <v>35481.9046759476</v>
      </c>
      <c r="P18" s="18">
        <f t="shared" si="12"/>
        <v>36112.3721058673</v>
      </c>
      <c r="Q18" s="18">
        <f t="shared" si="12"/>
        <v>36553.409577618695</v>
      </c>
      <c r="R18" s="18">
        <f t="shared" si="12"/>
        <v>36805.01709120174</v>
      </c>
      <c r="S18" s="18">
        <f t="shared" si="12"/>
        <v>36867.19464661644</v>
      </c>
      <c r="T18" s="18">
        <f t="shared" si="12"/>
        <v>36741.36702189679</v>
      </c>
      <c r="U18" s="18">
        <f t="shared" si="12"/>
        <v>36440.603789138826</v>
      </c>
      <c r="V18" s="18">
        <f t="shared" si="12"/>
        <v>35971.33008665801</v>
      </c>
      <c r="W18" s="18">
        <f t="shared" si="12"/>
        <v>34572.90612916539</v>
      </c>
      <c r="X18" s="18">
        <f t="shared" si="12"/>
        <v>31574.332252263575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5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24" ht="15.75">
      <c r="A20" s="11" t="s">
        <v>7</v>
      </c>
      <c r="B20" s="20">
        <f aca="true" t="shared" si="13" ref="B20:X20">B7-B18</f>
        <v>-5744</v>
      </c>
      <c r="C20" s="20">
        <f t="shared" si="13"/>
        <v>-1234.6663318069222</v>
      </c>
      <c r="D20" s="20">
        <f t="shared" si="13"/>
        <v>2568.0296431453244</v>
      </c>
      <c r="E20" s="20">
        <f t="shared" si="13"/>
        <v>4443.742488665364</v>
      </c>
      <c r="F20" s="20">
        <f t="shared" si="13"/>
        <v>6272.508114812321</v>
      </c>
      <c r="G20" s="20">
        <f t="shared" si="13"/>
        <v>7958.745648189062</v>
      </c>
      <c r="H20" s="20">
        <f t="shared" si="13"/>
        <v>9545.55073790728</v>
      </c>
      <c r="I20" s="20">
        <f t="shared" si="13"/>
        <v>11011.886020114223</v>
      </c>
      <c r="J20" s="20">
        <f t="shared" si="13"/>
        <v>12333.792258527581</v>
      </c>
      <c r="K20" s="20">
        <f t="shared" si="13"/>
        <v>13511.269453147339</v>
      </c>
      <c r="L20" s="20">
        <f t="shared" si="13"/>
        <v>14548.882016665859</v>
      </c>
      <c r="M20" s="20">
        <f t="shared" si="13"/>
        <v>15456.755249461232</v>
      </c>
      <c r="N20" s="20">
        <f t="shared" si="13"/>
        <v>16219.770278951415</v>
      </c>
      <c r="O20" s="20">
        <f t="shared" si="13"/>
        <v>16837.927105136398</v>
      </c>
      <c r="P20" s="20">
        <f t="shared" si="13"/>
        <v>17311.225728016172</v>
      </c>
      <c r="Q20" s="20">
        <f t="shared" si="13"/>
        <v>17639.666147590768</v>
      </c>
      <c r="R20" s="20">
        <f t="shared" si="13"/>
        <v>17823.248363860162</v>
      </c>
      <c r="S20" s="20">
        <f t="shared" si="13"/>
        <v>17861.972376824342</v>
      </c>
      <c r="T20" s="20">
        <f t="shared" si="13"/>
        <v>17756.927722626948</v>
      </c>
      <c r="U20" s="20">
        <f t="shared" si="13"/>
        <v>17518.108779929695</v>
      </c>
      <c r="V20" s="20">
        <f t="shared" si="13"/>
        <v>17150.428889797302</v>
      </c>
      <c r="W20" s="20">
        <f t="shared" si="13"/>
        <v>16063.39880465588</v>
      </c>
      <c r="X20" s="20">
        <f t="shared" si="13"/>
        <v>13743.90113408391</v>
      </c>
    </row>
    <row r="21" spans="1:24" ht="15.75">
      <c r="A21" s="15" t="s">
        <v>11</v>
      </c>
      <c r="B21" s="19">
        <v>467</v>
      </c>
      <c r="C21" s="19">
        <v>467</v>
      </c>
      <c r="D21" s="19">
        <v>467</v>
      </c>
      <c r="E21" s="19">
        <v>467</v>
      </c>
      <c r="F21" s="19">
        <v>467</v>
      </c>
      <c r="G21" s="19">
        <v>467</v>
      </c>
      <c r="H21" s="19">
        <v>467</v>
      </c>
      <c r="I21" s="19">
        <v>467</v>
      </c>
      <c r="J21" s="19">
        <v>467</v>
      </c>
      <c r="K21" s="19">
        <v>467</v>
      </c>
      <c r="L21" s="19">
        <v>467</v>
      </c>
      <c r="M21" s="19">
        <v>467</v>
      </c>
      <c r="N21" s="19">
        <v>467</v>
      </c>
      <c r="O21" s="19">
        <v>467</v>
      </c>
      <c r="P21" s="19">
        <v>467</v>
      </c>
      <c r="Q21" s="19">
        <v>467</v>
      </c>
      <c r="R21" s="19">
        <v>467</v>
      </c>
      <c r="S21" s="19">
        <v>467</v>
      </c>
      <c r="T21" s="19">
        <v>467</v>
      </c>
      <c r="U21" s="19">
        <v>467</v>
      </c>
      <c r="V21" s="19">
        <v>467</v>
      </c>
      <c r="W21" s="19">
        <v>467</v>
      </c>
      <c r="X21" s="19">
        <v>467</v>
      </c>
    </row>
    <row r="22" spans="1:24" ht="15.75">
      <c r="A22" s="16" t="s">
        <v>12</v>
      </c>
      <c r="B22" s="19">
        <f aca="true" t="shared" si="14" ref="B22:X22">B20-B21</f>
        <v>-6211</v>
      </c>
      <c r="C22" s="19">
        <f t="shared" si="14"/>
        <v>-1701.6663318069222</v>
      </c>
      <c r="D22" s="19">
        <f t="shared" si="14"/>
        <v>2101.0296431453244</v>
      </c>
      <c r="E22" s="19">
        <f t="shared" si="14"/>
        <v>3976.7424886653644</v>
      </c>
      <c r="F22" s="19">
        <f t="shared" si="14"/>
        <v>5805.508114812321</v>
      </c>
      <c r="G22" s="19">
        <f t="shared" si="14"/>
        <v>7491.745648189062</v>
      </c>
      <c r="H22" s="19">
        <f t="shared" si="14"/>
        <v>9078.55073790728</v>
      </c>
      <c r="I22" s="19">
        <f t="shared" si="14"/>
        <v>10544.886020114223</v>
      </c>
      <c r="J22" s="19">
        <f t="shared" si="14"/>
        <v>11866.792258527581</v>
      </c>
      <c r="K22" s="19">
        <f t="shared" si="14"/>
        <v>13044.269453147339</v>
      </c>
      <c r="L22" s="19">
        <f t="shared" si="14"/>
        <v>14081.882016665859</v>
      </c>
      <c r="M22" s="19">
        <f t="shared" si="14"/>
        <v>14989.755249461232</v>
      </c>
      <c r="N22" s="19">
        <f t="shared" si="14"/>
        <v>15752.770278951415</v>
      </c>
      <c r="O22" s="19">
        <f t="shared" si="14"/>
        <v>16370.927105136398</v>
      </c>
      <c r="P22" s="19">
        <f t="shared" si="14"/>
        <v>16844.225728016172</v>
      </c>
      <c r="Q22" s="19">
        <f t="shared" si="14"/>
        <v>17172.666147590768</v>
      </c>
      <c r="R22" s="19">
        <f t="shared" si="14"/>
        <v>17356.248363860162</v>
      </c>
      <c r="S22" s="19">
        <f t="shared" si="14"/>
        <v>17394.972376824342</v>
      </c>
      <c r="T22" s="19">
        <f t="shared" si="14"/>
        <v>17289.927722626948</v>
      </c>
      <c r="U22" s="19">
        <f t="shared" si="14"/>
        <v>17051.108779929695</v>
      </c>
      <c r="V22" s="19">
        <f t="shared" si="14"/>
        <v>16683.428889797302</v>
      </c>
      <c r="W22" s="19">
        <f t="shared" si="14"/>
        <v>15596.39880465588</v>
      </c>
      <c r="X22" s="19">
        <f t="shared" si="14"/>
        <v>13276.90113408391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2"/>
  <sheetViews>
    <sheetView zoomScalePageLayoutView="0" workbookViewId="0" topLeftCell="A1">
      <selection activeCell="B3" sqref="B3:X3"/>
    </sheetView>
  </sheetViews>
  <sheetFormatPr defaultColWidth="9.140625" defaultRowHeight="12.75"/>
  <cols>
    <col min="1" max="1" width="36.28125" style="0" bestFit="1" customWidth="1"/>
    <col min="2" max="2" width="9.57421875" style="0" bestFit="1" customWidth="1"/>
    <col min="3" max="18" width="9.7109375" style="0" bestFit="1" customWidth="1"/>
    <col min="19" max="24" width="10.8515625" style="0" bestFit="1" customWidth="1"/>
  </cols>
  <sheetData>
    <row r="1" spans="1:38" ht="18.75">
      <c r="A1" s="12" t="s">
        <v>13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>
      <c r="A2" s="1" t="s">
        <v>8</v>
      </c>
      <c r="B2" s="13">
        <f>C2-0.5</f>
        <v>0.49999999999999933</v>
      </c>
      <c r="C2" s="13">
        <f>D2-0.2</f>
        <v>0.9999999999999993</v>
      </c>
      <c r="D2" s="13">
        <f aca="true" t="shared" si="0" ref="D2:J2">E2-0.1</f>
        <v>1.1999999999999993</v>
      </c>
      <c r="E2" s="13">
        <f t="shared" si="0"/>
        <v>1.2999999999999994</v>
      </c>
      <c r="F2" s="13">
        <f t="shared" si="0"/>
        <v>1.3999999999999995</v>
      </c>
      <c r="G2" s="13">
        <f t="shared" si="0"/>
        <v>1.4999999999999996</v>
      </c>
      <c r="H2" s="13">
        <f t="shared" si="0"/>
        <v>1.5999999999999996</v>
      </c>
      <c r="I2" s="13">
        <f t="shared" si="0"/>
        <v>1.6999999999999997</v>
      </c>
      <c r="J2" s="13">
        <f t="shared" si="0"/>
        <v>1.7999999999999998</v>
      </c>
      <c r="K2" s="13">
        <f>L2-0.1</f>
        <v>1.9</v>
      </c>
      <c r="L2" s="13">
        <v>2</v>
      </c>
      <c r="M2" s="13">
        <f>L2+0.1</f>
        <v>2.1</v>
      </c>
      <c r="N2" s="13">
        <f aca="true" t="shared" si="1" ref="N2:U2">M2+0.1</f>
        <v>2.2</v>
      </c>
      <c r="O2" s="13">
        <f t="shared" si="1"/>
        <v>2.3000000000000003</v>
      </c>
      <c r="P2" s="13">
        <f t="shared" si="1"/>
        <v>2.4000000000000004</v>
      </c>
      <c r="Q2" s="13">
        <f t="shared" si="1"/>
        <v>2.5000000000000004</v>
      </c>
      <c r="R2" s="13">
        <f t="shared" si="1"/>
        <v>2.6000000000000005</v>
      </c>
      <c r="S2" s="13">
        <f t="shared" si="1"/>
        <v>2.7000000000000006</v>
      </c>
      <c r="T2" s="13">
        <f t="shared" si="1"/>
        <v>2.8000000000000007</v>
      </c>
      <c r="U2" s="13">
        <f t="shared" si="1"/>
        <v>2.900000000000001</v>
      </c>
      <c r="V2" s="13">
        <f>U2+0.1</f>
        <v>3.000000000000001</v>
      </c>
      <c r="W2" s="13">
        <f>V2+0.2</f>
        <v>3.200000000000001</v>
      </c>
      <c r="X2" s="14">
        <f>W2+0.3</f>
        <v>3.500000000000001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5.75">
      <c r="A3" s="1" t="s">
        <v>10</v>
      </c>
      <c r="B3" s="6">
        <v>0</v>
      </c>
      <c r="C3" s="6">
        <v>4.326424727031488</v>
      </c>
      <c r="D3" s="6">
        <v>9.515568590497319</v>
      </c>
      <c r="E3" s="6">
        <v>11.9935579247733</v>
      </c>
      <c r="F3" s="6">
        <v>14.320620221749815</v>
      </c>
      <c r="G3" s="6">
        <v>16.489367333945204</v>
      </c>
      <c r="H3" s="6">
        <v>18.498261213273786</v>
      </c>
      <c r="I3" s="6">
        <v>20.347301859735566</v>
      </c>
      <c r="J3" s="6">
        <v>22.03648927333054</v>
      </c>
      <c r="K3" s="6">
        <v>23.565823454058716</v>
      </c>
      <c r="L3" s="6">
        <v>24.935304401920078</v>
      </c>
      <c r="M3" s="6">
        <v>26.144932116914635</v>
      </c>
      <c r="N3" s="6">
        <v>27.19470659904239</v>
      </c>
      <c r="O3" s="6">
        <v>28.084627848303352</v>
      </c>
      <c r="P3" s="6">
        <v>28.814695864697498</v>
      </c>
      <c r="Q3" s="6">
        <v>29.384910648224846</v>
      </c>
      <c r="R3" s="6">
        <v>29.795272198885385</v>
      </c>
      <c r="S3" s="6">
        <v>30.045780516679123</v>
      </c>
      <c r="T3" s="6">
        <v>30.136435601606056</v>
      </c>
      <c r="U3" s="6">
        <v>30.067237453666184</v>
      </c>
      <c r="V3" s="6">
        <v>29.8381860728595</v>
      </c>
      <c r="W3" s="6">
        <v>28.90052361264573</v>
      </c>
      <c r="X3" s="6">
        <v>26.295130675824055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5.75">
      <c r="A4" s="1" t="s">
        <v>9</v>
      </c>
      <c r="B4" s="6">
        <f>1000*B3/0.5</f>
        <v>0</v>
      </c>
      <c r="C4" s="6">
        <f>1000*C3/0.5</f>
        <v>8652.849454062976</v>
      </c>
      <c r="D4" s="6">
        <f aca="true" t="shared" si="2" ref="D4:X4">1000*D3/0.5</f>
        <v>19031.137180994636</v>
      </c>
      <c r="E4" s="6">
        <f t="shared" si="2"/>
        <v>23987.1158495466</v>
      </c>
      <c r="F4" s="6">
        <f t="shared" si="2"/>
        <v>28641.24044349963</v>
      </c>
      <c r="G4" s="6">
        <f t="shared" si="2"/>
        <v>32978.73466789041</v>
      </c>
      <c r="H4" s="6">
        <f t="shared" si="2"/>
        <v>36996.52242654757</v>
      </c>
      <c r="I4" s="6">
        <f t="shared" si="2"/>
        <v>40694.60371947113</v>
      </c>
      <c r="J4" s="6">
        <f t="shared" si="2"/>
        <v>44072.978546661085</v>
      </c>
      <c r="K4" s="6">
        <f t="shared" si="2"/>
        <v>47131.64690811743</v>
      </c>
      <c r="L4" s="6">
        <f t="shared" si="2"/>
        <v>49870.60880384016</v>
      </c>
      <c r="M4" s="6">
        <f t="shared" si="2"/>
        <v>52289.86423382927</v>
      </c>
      <c r="N4" s="6">
        <f t="shared" si="2"/>
        <v>54389.41319808478</v>
      </c>
      <c r="O4" s="6">
        <f t="shared" si="2"/>
        <v>56169.255696606706</v>
      </c>
      <c r="P4" s="6">
        <f t="shared" si="2"/>
        <v>57629.39172939499</v>
      </c>
      <c r="Q4" s="6">
        <f t="shared" si="2"/>
        <v>58769.82129644969</v>
      </c>
      <c r="R4" s="6">
        <f t="shared" si="2"/>
        <v>59590.54439777077</v>
      </c>
      <c r="S4" s="6">
        <f t="shared" si="2"/>
        <v>60091.561033358244</v>
      </c>
      <c r="T4" s="6">
        <f t="shared" si="2"/>
        <v>60272.87120321211</v>
      </c>
      <c r="U4" s="6">
        <f t="shared" si="2"/>
        <v>60134.47490733237</v>
      </c>
      <c r="V4" s="6">
        <f t="shared" si="2"/>
        <v>59676.372145719</v>
      </c>
      <c r="W4" s="6">
        <f t="shared" si="2"/>
        <v>57801.04722529146</v>
      </c>
      <c r="X4" s="6">
        <f t="shared" si="2"/>
        <v>52590.26135164811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5.75">
      <c r="A5" s="1" t="s">
        <v>2</v>
      </c>
      <c r="B5" s="6">
        <v>12</v>
      </c>
      <c r="C5" s="6">
        <v>12</v>
      </c>
      <c r="D5" s="6">
        <v>12</v>
      </c>
      <c r="E5" s="6">
        <v>12</v>
      </c>
      <c r="F5" s="6">
        <v>12</v>
      </c>
      <c r="G5" s="6">
        <v>12</v>
      </c>
      <c r="H5" s="6">
        <v>12</v>
      </c>
      <c r="I5" s="6">
        <v>12</v>
      </c>
      <c r="J5" s="6">
        <v>12</v>
      </c>
      <c r="K5" s="6">
        <v>12</v>
      </c>
      <c r="L5" s="6">
        <v>12</v>
      </c>
      <c r="M5" s="6">
        <v>12</v>
      </c>
      <c r="N5" s="6">
        <v>12</v>
      </c>
      <c r="O5" s="6">
        <v>12</v>
      </c>
      <c r="P5" s="6">
        <v>12</v>
      </c>
      <c r="Q5" s="6">
        <v>12</v>
      </c>
      <c r="R5" s="6">
        <v>12</v>
      </c>
      <c r="S5" s="6">
        <v>12</v>
      </c>
      <c r="T5" s="6">
        <v>12</v>
      </c>
      <c r="U5" s="6">
        <v>12</v>
      </c>
      <c r="V5" s="6">
        <v>12</v>
      </c>
      <c r="W5" s="6">
        <v>12</v>
      </c>
      <c r="X5" s="6">
        <v>12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5.75">
      <c r="A6" s="1" t="s">
        <v>1</v>
      </c>
      <c r="B6" s="6">
        <f>B4/12</f>
        <v>0</v>
      </c>
      <c r="C6" s="6">
        <f aca="true" t="shared" si="3" ref="C6:X6">C4/12</f>
        <v>721.0707878385814</v>
      </c>
      <c r="D6" s="6">
        <f t="shared" si="3"/>
        <v>1585.9280984162197</v>
      </c>
      <c r="E6" s="6">
        <f t="shared" si="3"/>
        <v>1998.92632079555</v>
      </c>
      <c r="F6" s="6">
        <f t="shared" si="3"/>
        <v>2386.7700369583026</v>
      </c>
      <c r="G6" s="6">
        <f t="shared" si="3"/>
        <v>2748.227888990867</v>
      </c>
      <c r="H6" s="6">
        <f t="shared" si="3"/>
        <v>3083.0435355456307</v>
      </c>
      <c r="I6" s="6">
        <f t="shared" si="3"/>
        <v>3391.2169766225943</v>
      </c>
      <c r="J6" s="6">
        <f t="shared" si="3"/>
        <v>3672.748212221757</v>
      </c>
      <c r="K6" s="6">
        <f t="shared" si="3"/>
        <v>3927.637242343119</v>
      </c>
      <c r="L6" s="6">
        <f t="shared" si="3"/>
        <v>4155.8840669866795</v>
      </c>
      <c r="M6" s="6">
        <f t="shared" si="3"/>
        <v>4357.488686152439</v>
      </c>
      <c r="N6" s="6">
        <f t="shared" si="3"/>
        <v>4532.4510998403985</v>
      </c>
      <c r="O6" s="6">
        <f t="shared" si="3"/>
        <v>4680.771308050559</v>
      </c>
      <c r="P6" s="6">
        <f t="shared" si="3"/>
        <v>4802.449310782916</v>
      </c>
      <c r="Q6" s="6">
        <f t="shared" si="3"/>
        <v>4897.485108037475</v>
      </c>
      <c r="R6" s="6">
        <f t="shared" si="3"/>
        <v>4965.8786998142305</v>
      </c>
      <c r="S6" s="6">
        <f t="shared" si="3"/>
        <v>5007.630086113187</v>
      </c>
      <c r="T6" s="6">
        <f t="shared" si="3"/>
        <v>5022.739266934343</v>
      </c>
      <c r="U6" s="6">
        <f t="shared" si="3"/>
        <v>5011.206242277697</v>
      </c>
      <c r="V6" s="6">
        <f t="shared" si="3"/>
        <v>4973.031012143249</v>
      </c>
      <c r="W6" s="6">
        <f t="shared" si="3"/>
        <v>4816.7539354409555</v>
      </c>
      <c r="X6" s="6">
        <f t="shared" si="3"/>
        <v>4382.521779304009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5.75">
      <c r="A7" s="1" t="s">
        <v>5</v>
      </c>
      <c r="B7" s="6">
        <f>B$6*12</f>
        <v>0</v>
      </c>
      <c r="C7" s="6">
        <f aca="true" t="shared" si="4" ref="C7:X7">C$6*12</f>
        <v>8652.849454062976</v>
      </c>
      <c r="D7" s="6">
        <f t="shared" si="4"/>
        <v>19031.137180994636</v>
      </c>
      <c r="E7" s="6">
        <f t="shared" si="4"/>
        <v>23987.1158495466</v>
      </c>
      <c r="F7" s="6">
        <f t="shared" si="4"/>
        <v>28641.24044349963</v>
      </c>
      <c r="G7" s="6">
        <f t="shared" si="4"/>
        <v>32978.73466789041</v>
      </c>
      <c r="H7" s="6">
        <f t="shared" si="4"/>
        <v>36996.52242654757</v>
      </c>
      <c r="I7" s="6">
        <f t="shared" si="4"/>
        <v>40694.60371947113</v>
      </c>
      <c r="J7" s="6">
        <f t="shared" si="4"/>
        <v>44072.978546661085</v>
      </c>
      <c r="K7" s="6">
        <f t="shared" si="4"/>
        <v>47131.64690811743</v>
      </c>
      <c r="L7" s="6">
        <f t="shared" si="4"/>
        <v>49870.60880384015</v>
      </c>
      <c r="M7" s="6">
        <f t="shared" si="4"/>
        <v>52289.86423382927</v>
      </c>
      <c r="N7" s="6">
        <f t="shared" si="4"/>
        <v>54389.41319808478</v>
      </c>
      <c r="O7" s="6">
        <f t="shared" si="4"/>
        <v>56169.255696606706</v>
      </c>
      <c r="P7" s="6">
        <f t="shared" si="4"/>
        <v>57629.39172939499</v>
      </c>
      <c r="Q7" s="6">
        <f t="shared" si="4"/>
        <v>58769.82129644969</v>
      </c>
      <c r="R7" s="6">
        <f t="shared" si="4"/>
        <v>59590.54439777076</v>
      </c>
      <c r="S7" s="6">
        <f t="shared" si="4"/>
        <v>60091.561033358244</v>
      </c>
      <c r="T7" s="6">
        <f t="shared" si="4"/>
        <v>60272.87120321211</v>
      </c>
      <c r="U7" s="6">
        <f t="shared" si="4"/>
        <v>60134.47490733236</v>
      </c>
      <c r="V7" s="6">
        <f t="shared" si="4"/>
        <v>59676.372145719</v>
      </c>
      <c r="W7" s="6">
        <f t="shared" si="4"/>
        <v>57801.04722529146</v>
      </c>
      <c r="X7" s="6">
        <f t="shared" si="4"/>
        <v>52590.26135164811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5.75">
      <c r="A8" s="1" t="s">
        <v>6</v>
      </c>
      <c r="B8" s="6">
        <v>5719</v>
      </c>
      <c r="C8" s="6">
        <v>5719</v>
      </c>
      <c r="D8" s="6">
        <v>5719</v>
      </c>
      <c r="E8" s="6">
        <v>5719</v>
      </c>
      <c r="F8" s="6">
        <v>5719</v>
      </c>
      <c r="G8" s="6">
        <v>5719</v>
      </c>
      <c r="H8" s="6">
        <v>5719</v>
      </c>
      <c r="I8" s="6">
        <v>5719</v>
      </c>
      <c r="J8" s="6">
        <v>5719</v>
      </c>
      <c r="K8" s="6">
        <v>5719</v>
      </c>
      <c r="L8" s="6">
        <v>5719</v>
      </c>
      <c r="M8" s="6">
        <v>5719</v>
      </c>
      <c r="N8" s="6">
        <v>5719</v>
      </c>
      <c r="O8" s="6">
        <v>5719</v>
      </c>
      <c r="P8" s="6">
        <v>5719</v>
      </c>
      <c r="Q8" s="6">
        <v>5719</v>
      </c>
      <c r="R8" s="6">
        <v>5719</v>
      </c>
      <c r="S8" s="6">
        <v>5719</v>
      </c>
      <c r="T8" s="6">
        <v>5719</v>
      </c>
      <c r="U8" s="6">
        <v>5719</v>
      </c>
      <c r="V8" s="6">
        <v>5719</v>
      </c>
      <c r="W8" s="6">
        <v>5719</v>
      </c>
      <c r="X8" s="6">
        <v>5719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5.75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63.75" customHeight="1">
      <c r="A10" s="7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5.75">
      <c r="A11" s="8" t="s">
        <v>14</v>
      </c>
      <c r="B11" s="17">
        <f>50*B2</f>
        <v>24.999999999999968</v>
      </c>
      <c r="C11" s="17">
        <f aca="true" t="shared" si="5" ref="C11:X11">50*C2</f>
        <v>49.999999999999964</v>
      </c>
      <c r="D11" s="17">
        <f t="shared" si="5"/>
        <v>59.999999999999964</v>
      </c>
      <c r="E11" s="17">
        <f t="shared" si="5"/>
        <v>64.99999999999997</v>
      </c>
      <c r="F11" s="17">
        <f t="shared" si="5"/>
        <v>69.99999999999997</v>
      </c>
      <c r="G11" s="17">
        <f t="shared" si="5"/>
        <v>74.99999999999997</v>
      </c>
      <c r="H11" s="17">
        <f t="shared" si="5"/>
        <v>79.99999999999999</v>
      </c>
      <c r="I11" s="17">
        <f t="shared" si="5"/>
        <v>84.99999999999999</v>
      </c>
      <c r="J11" s="17">
        <f t="shared" si="5"/>
        <v>89.99999999999999</v>
      </c>
      <c r="K11" s="17">
        <f t="shared" si="5"/>
        <v>95</v>
      </c>
      <c r="L11" s="17">
        <f t="shared" si="5"/>
        <v>100</v>
      </c>
      <c r="M11" s="17">
        <f t="shared" si="5"/>
        <v>105</v>
      </c>
      <c r="N11" s="17">
        <f t="shared" si="5"/>
        <v>110.00000000000001</v>
      </c>
      <c r="O11" s="17">
        <f t="shared" si="5"/>
        <v>115.00000000000001</v>
      </c>
      <c r="P11" s="17">
        <f t="shared" si="5"/>
        <v>120.00000000000001</v>
      </c>
      <c r="Q11" s="17">
        <f t="shared" si="5"/>
        <v>125.00000000000003</v>
      </c>
      <c r="R11" s="17">
        <f t="shared" si="5"/>
        <v>130.00000000000003</v>
      </c>
      <c r="S11" s="17">
        <f t="shared" si="5"/>
        <v>135.00000000000003</v>
      </c>
      <c r="T11" s="17">
        <f t="shared" si="5"/>
        <v>140.00000000000003</v>
      </c>
      <c r="U11" s="17">
        <f t="shared" si="5"/>
        <v>145.00000000000003</v>
      </c>
      <c r="V11" s="17">
        <f t="shared" si="5"/>
        <v>150.00000000000006</v>
      </c>
      <c r="W11" s="17">
        <f t="shared" si="5"/>
        <v>160.00000000000006</v>
      </c>
      <c r="X11" s="17">
        <f t="shared" si="5"/>
        <v>175.00000000000006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15.75">
      <c r="A12" s="8" t="s">
        <v>20</v>
      </c>
      <c r="B12" s="6">
        <f>1.1*B6</f>
        <v>0</v>
      </c>
      <c r="C12" s="6">
        <f aca="true" t="shared" si="6" ref="C12:X12">1.1*C6</f>
        <v>793.1778666224396</v>
      </c>
      <c r="D12" s="6">
        <f t="shared" si="6"/>
        <v>1744.5209082578417</v>
      </c>
      <c r="E12" s="6">
        <f t="shared" si="6"/>
        <v>2198.8189528751054</v>
      </c>
      <c r="F12" s="6">
        <f t="shared" si="6"/>
        <v>2625.447040654133</v>
      </c>
      <c r="G12" s="6">
        <f t="shared" si="6"/>
        <v>3023.050677889954</v>
      </c>
      <c r="H12" s="6">
        <f t="shared" si="6"/>
        <v>3391.347889100194</v>
      </c>
      <c r="I12" s="6">
        <f t="shared" si="6"/>
        <v>3730.338674284854</v>
      </c>
      <c r="J12" s="6">
        <f t="shared" si="6"/>
        <v>4040.023033443933</v>
      </c>
      <c r="K12" s="6">
        <f t="shared" si="6"/>
        <v>4320.400966577431</v>
      </c>
      <c r="L12" s="6">
        <f t="shared" si="6"/>
        <v>4571.472473685348</v>
      </c>
      <c r="M12" s="6">
        <f t="shared" si="6"/>
        <v>4793.237554767684</v>
      </c>
      <c r="N12" s="6">
        <f t="shared" si="6"/>
        <v>4985.6962098244385</v>
      </c>
      <c r="O12" s="6">
        <f t="shared" si="6"/>
        <v>5148.848438855615</v>
      </c>
      <c r="P12" s="6">
        <f t="shared" si="6"/>
        <v>5282.694241861208</v>
      </c>
      <c r="Q12" s="6">
        <f t="shared" si="6"/>
        <v>5387.233618841223</v>
      </c>
      <c r="R12" s="6">
        <f t="shared" si="6"/>
        <v>5462.466569795654</v>
      </c>
      <c r="S12" s="6">
        <f t="shared" si="6"/>
        <v>5508.393094724506</v>
      </c>
      <c r="T12" s="6">
        <f t="shared" si="6"/>
        <v>5525.013193627778</v>
      </c>
      <c r="U12" s="6">
        <f t="shared" si="6"/>
        <v>5512.3268665054675</v>
      </c>
      <c r="V12" s="6">
        <f t="shared" si="6"/>
        <v>5470.334113357575</v>
      </c>
      <c r="W12" s="6">
        <f t="shared" si="6"/>
        <v>5298.429328985051</v>
      </c>
      <c r="X12" s="6">
        <f t="shared" si="6"/>
        <v>4820.773957234411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5.75">
      <c r="A13" s="1" t="s">
        <v>15</v>
      </c>
      <c r="B13" s="6">
        <f>2.5*B6</f>
        <v>0</v>
      </c>
      <c r="C13" s="6">
        <f aca="true" t="shared" si="7" ref="C13:X13">2.5*C6</f>
        <v>1802.6769695964535</v>
      </c>
      <c r="D13" s="6">
        <f t="shared" si="7"/>
        <v>3964.820246040549</v>
      </c>
      <c r="E13" s="6">
        <f t="shared" si="7"/>
        <v>4997.315801988875</v>
      </c>
      <c r="F13" s="6">
        <f t="shared" si="7"/>
        <v>5966.925092395757</v>
      </c>
      <c r="G13" s="6">
        <f t="shared" si="7"/>
        <v>6870.5697224771675</v>
      </c>
      <c r="H13" s="6">
        <f t="shared" si="7"/>
        <v>7707.6088388640765</v>
      </c>
      <c r="I13" s="6">
        <f t="shared" si="7"/>
        <v>8478.042441556485</v>
      </c>
      <c r="J13" s="6">
        <f t="shared" si="7"/>
        <v>9181.870530554392</v>
      </c>
      <c r="K13" s="6">
        <f t="shared" si="7"/>
        <v>9819.093105857797</v>
      </c>
      <c r="L13" s="6">
        <f t="shared" si="7"/>
        <v>10389.7101674667</v>
      </c>
      <c r="M13" s="6">
        <f t="shared" si="7"/>
        <v>10893.721715381098</v>
      </c>
      <c r="N13" s="6">
        <f t="shared" si="7"/>
        <v>11331.127749600997</v>
      </c>
      <c r="O13" s="6">
        <f t="shared" si="7"/>
        <v>11701.928270126398</v>
      </c>
      <c r="P13" s="6">
        <f t="shared" si="7"/>
        <v>12006.123276957289</v>
      </c>
      <c r="Q13" s="6">
        <f t="shared" si="7"/>
        <v>12243.712770093687</v>
      </c>
      <c r="R13" s="6">
        <f t="shared" si="7"/>
        <v>12414.696749535577</v>
      </c>
      <c r="S13" s="6">
        <f t="shared" si="7"/>
        <v>12519.075215282966</v>
      </c>
      <c r="T13" s="6">
        <f t="shared" si="7"/>
        <v>12556.848167335856</v>
      </c>
      <c r="U13" s="6">
        <f t="shared" si="7"/>
        <v>12528.015605694243</v>
      </c>
      <c r="V13" s="6">
        <f t="shared" si="7"/>
        <v>12432.577530358123</v>
      </c>
      <c r="W13" s="6">
        <f t="shared" si="7"/>
        <v>12041.88483860239</v>
      </c>
      <c r="X13" s="6">
        <f t="shared" si="7"/>
        <v>10956.304448260023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15.75">
      <c r="A14" s="1" t="s">
        <v>16</v>
      </c>
      <c r="B14" s="6">
        <f>0.5*B6</f>
        <v>0</v>
      </c>
      <c r="C14" s="6">
        <f aca="true" t="shared" si="8" ref="C14:X14">0.5*C6</f>
        <v>360.5353939192907</v>
      </c>
      <c r="D14" s="6">
        <f t="shared" si="8"/>
        <v>792.9640492081098</v>
      </c>
      <c r="E14" s="6">
        <f t="shared" si="8"/>
        <v>999.463160397775</v>
      </c>
      <c r="F14" s="6">
        <f t="shared" si="8"/>
        <v>1193.3850184791513</v>
      </c>
      <c r="G14" s="6">
        <f t="shared" si="8"/>
        <v>1374.1139444954335</v>
      </c>
      <c r="H14" s="6">
        <f t="shared" si="8"/>
        <v>1541.5217677728153</v>
      </c>
      <c r="I14" s="6">
        <f t="shared" si="8"/>
        <v>1695.6084883112972</v>
      </c>
      <c r="J14" s="6">
        <f t="shared" si="8"/>
        <v>1836.3741061108785</v>
      </c>
      <c r="K14" s="6">
        <f t="shared" si="8"/>
        <v>1963.8186211715595</v>
      </c>
      <c r="L14" s="6">
        <f t="shared" si="8"/>
        <v>2077.9420334933397</v>
      </c>
      <c r="M14" s="6">
        <f t="shared" si="8"/>
        <v>2178.7443430762196</v>
      </c>
      <c r="N14" s="6">
        <f t="shared" si="8"/>
        <v>2266.2255499201992</v>
      </c>
      <c r="O14" s="6">
        <f t="shared" si="8"/>
        <v>2340.3856540252796</v>
      </c>
      <c r="P14" s="6">
        <f t="shared" si="8"/>
        <v>2401.224655391458</v>
      </c>
      <c r="Q14" s="6">
        <f t="shared" si="8"/>
        <v>2448.7425540187373</v>
      </c>
      <c r="R14" s="6">
        <f t="shared" si="8"/>
        <v>2482.9393499071152</v>
      </c>
      <c r="S14" s="6">
        <f t="shared" si="8"/>
        <v>2503.8150430565934</v>
      </c>
      <c r="T14" s="6">
        <f t="shared" si="8"/>
        <v>2511.3696334671713</v>
      </c>
      <c r="U14" s="6">
        <f t="shared" si="8"/>
        <v>2505.6031211388486</v>
      </c>
      <c r="V14" s="6">
        <f t="shared" si="8"/>
        <v>2486.5155060716247</v>
      </c>
      <c r="W14" s="6">
        <f t="shared" si="8"/>
        <v>2408.3769677204778</v>
      </c>
      <c r="X14" s="6">
        <f t="shared" si="8"/>
        <v>2191.2608896520046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15.75">
      <c r="A15" s="9" t="s">
        <v>17</v>
      </c>
      <c r="B15" s="6">
        <f>0.84*B6</f>
        <v>0</v>
      </c>
      <c r="C15" s="6">
        <f aca="true" t="shared" si="9" ref="C15:X15">0.84*C6</f>
        <v>605.6994617844083</v>
      </c>
      <c r="D15" s="6">
        <f t="shared" si="9"/>
        <v>1332.1796026696245</v>
      </c>
      <c r="E15" s="6">
        <f t="shared" si="9"/>
        <v>1679.098109468262</v>
      </c>
      <c r="F15" s="6">
        <f t="shared" si="9"/>
        <v>2004.886831044974</v>
      </c>
      <c r="G15" s="6">
        <f t="shared" si="9"/>
        <v>2308.511426752328</v>
      </c>
      <c r="H15" s="6">
        <f t="shared" si="9"/>
        <v>2589.75656985833</v>
      </c>
      <c r="I15" s="6">
        <f t="shared" si="9"/>
        <v>2848.622260362979</v>
      </c>
      <c r="J15" s="6">
        <f t="shared" si="9"/>
        <v>3085.108498266276</v>
      </c>
      <c r="K15" s="6">
        <f t="shared" si="9"/>
        <v>3299.21528356822</v>
      </c>
      <c r="L15" s="6">
        <f t="shared" si="9"/>
        <v>3490.9426162688105</v>
      </c>
      <c r="M15" s="6">
        <f t="shared" si="9"/>
        <v>3660.290496368049</v>
      </c>
      <c r="N15" s="6">
        <f t="shared" si="9"/>
        <v>3807.258923865935</v>
      </c>
      <c r="O15" s="6">
        <f t="shared" si="9"/>
        <v>3931.8478987624694</v>
      </c>
      <c r="P15" s="6">
        <f t="shared" si="9"/>
        <v>4034.057421057649</v>
      </c>
      <c r="Q15" s="6">
        <f t="shared" si="9"/>
        <v>4113.887490751478</v>
      </c>
      <c r="R15" s="6">
        <f t="shared" si="9"/>
        <v>4171.338107843953</v>
      </c>
      <c r="S15" s="6">
        <f t="shared" si="9"/>
        <v>4206.409272335077</v>
      </c>
      <c r="T15" s="6">
        <f t="shared" si="9"/>
        <v>4219.100984224848</v>
      </c>
      <c r="U15" s="6">
        <f t="shared" si="9"/>
        <v>4209.413243513265</v>
      </c>
      <c r="V15" s="6">
        <f t="shared" si="9"/>
        <v>4177.346050200329</v>
      </c>
      <c r="W15" s="6">
        <f t="shared" si="9"/>
        <v>4046.0733057704024</v>
      </c>
      <c r="X15" s="6">
        <f t="shared" si="9"/>
        <v>3681.3182946153674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15.75">
      <c r="A16" s="1" t="s">
        <v>18</v>
      </c>
      <c r="B16" s="6">
        <f>B7*0.005</f>
        <v>0</v>
      </c>
      <c r="C16" s="6">
        <f aca="true" t="shared" si="10" ref="C16:X16">C7*0.005</f>
        <v>43.26424727031488</v>
      </c>
      <c r="D16" s="6">
        <f t="shared" si="10"/>
        <v>95.15568590497318</v>
      </c>
      <c r="E16" s="6">
        <f t="shared" si="10"/>
        <v>119.935579247733</v>
      </c>
      <c r="F16" s="6">
        <f t="shared" si="10"/>
        <v>143.20620221749817</v>
      </c>
      <c r="G16" s="6">
        <f t="shared" si="10"/>
        <v>164.89367333945205</v>
      </c>
      <c r="H16" s="6">
        <f t="shared" si="10"/>
        <v>184.98261213273784</v>
      </c>
      <c r="I16" s="6">
        <f t="shared" si="10"/>
        <v>203.47301859735566</v>
      </c>
      <c r="J16" s="6">
        <f t="shared" si="10"/>
        <v>220.36489273330542</v>
      </c>
      <c r="K16" s="6">
        <f t="shared" si="10"/>
        <v>235.65823454058716</v>
      </c>
      <c r="L16" s="6">
        <f t="shared" si="10"/>
        <v>249.35304401920075</v>
      </c>
      <c r="M16" s="6">
        <f t="shared" si="10"/>
        <v>261.44932116914634</v>
      </c>
      <c r="N16" s="6">
        <f t="shared" si="10"/>
        <v>271.94706599042394</v>
      </c>
      <c r="O16" s="6">
        <f t="shared" si="10"/>
        <v>280.84627848303353</v>
      </c>
      <c r="P16" s="6">
        <f t="shared" si="10"/>
        <v>288.14695864697495</v>
      </c>
      <c r="Q16" s="6">
        <f t="shared" si="10"/>
        <v>293.8491064822485</v>
      </c>
      <c r="R16" s="6">
        <f t="shared" si="10"/>
        <v>297.9527219888538</v>
      </c>
      <c r="S16" s="6">
        <f t="shared" si="10"/>
        <v>300.4578051667912</v>
      </c>
      <c r="T16" s="6">
        <f t="shared" si="10"/>
        <v>301.3643560160606</v>
      </c>
      <c r="U16" s="6">
        <f t="shared" si="10"/>
        <v>300.67237453666183</v>
      </c>
      <c r="V16" s="6">
        <f t="shared" si="10"/>
        <v>298.381860728595</v>
      </c>
      <c r="W16" s="6">
        <f t="shared" si="10"/>
        <v>289.0052361264573</v>
      </c>
      <c r="X16" s="6">
        <f t="shared" si="10"/>
        <v>262.95130675824055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31.5">
      <c r="A17" s="9" t="s">
        <v>19</v>
      </c>
      <c r="B17" s="6">
        <f>B7*0.15</f>
        <v>0</v>
      </c>
      <c r="C17" s="6">
        <f aca="true" t="shared" si="11" ref="C17:X17">C7*0.15</f>
        <v>1297.9274181094463</v>
      </c>
      <c r="D17" s="6">
        <f t="shared" si="11"/>
        <v>2854.670577149195</v>
      </c>
      <c r="E17" s="6">
        <f t="shared" si="11"/>
        <v>3598.06737743199</v>
      </c>
      <c r="F17" s="6">
        <f t="shared" si="11"/>
        <v>4296.186066524944</v>
      </c>
      <c r="G17" s="6">
        <f t="shared" si="11"/>
        <v>4946.8102001835605</v>
      </c>
      <c r="H17" s="6">
        <f t="shared" si="11"/>
        <v>5549.478363982135</v>
      </c>
      <c r="I17" s="6">
        <f t="shared" si="11"/>
        <v>6104.19055792067</v>
      </c>
      <c r="J17" s="6">
        <f t="shared" si="11"/>
        <v>6610.946781999162</v>
      </c>
      <c r="K17" s="6">
        <f t="shared" si="11"/>
        <v>7069.747036217615</v>
      </c>
      <c r="L17" s="6">
        <f t="shared" si="11"/>
        <v>7480.591320576023</v>
      </c>
      <c r="M17" s="6">
        <f t="shared" si="11"/>
        <v>7843.47963507439</v>
      </c>
      <c r="N17" s="6">
        <f t="shared" si="11"/>
        <v>8158.411979712717</v>
      </c>
      <c r="O17" s="6">
        <f t="shared" si="11"/>
        <v>8425.388354491006</v>
      </c>
      <c r="P17" s="6">
        <f t="shared" si="11"/>
        <v>8644.408759409249</v>
      </c>
      <c r="Q17" s="6">
        <f t="shared" si="11"/>
        <v>8815.473194467453</v>
      </c>
      <c r="R17" s="6">
        <f t="shared" si="11"/>
        <v>8938.581659665613</v>
      </c>
      <c r="S17" s="6">
        <f t="shared" si="11"/>
        <v>9013.734155003736</v>
      </c>
      <c r="T17" s="6">
        <f t="shared" si="11"/>
        <v>9040.930680481817</v>
      </c>
      <c r="U17" s="6">
        <f t="shared" si="11"/>
        <v>9020.171236099854</v>
      </c>
      <c r="V17" s="6">
        <f t="shared" si="11"/>
        <v>8951.45582185785</v>
      </c>
      <c r="W17" s="6">
        <f t="shared" si="11"/>
        <v>8670.15708379372</v>
      </c>
      <c r="X17" s="6">
        <f t="shared" si="11"/>
        <v>7888.539202747215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5.75">
      <c r="A18" s="4" t="s">
        <v>0</v>
      </c>
      <c r="B18" s="18">
        <f>SUM(B8:B17)</f>
        <v>5744</v>
      </c>
      <c r="C18" s="18">
        <f aca="true" t="shared" si="12" ref="C18:X18">SUM(C8:C17)</f>
        <v>10672.281357302354</v>
      </c>
      <c r="D18" s="18">
        <f t="shared" si="12"/>
        <v>16563.311069230294</v>
      </c>
      <c r="E18" s="18">
        <f t="shared" si="12"/>
        <v>19376.69898140974</v>
      </c>
      <c r="F18" s="18">
        <f t="shared" si="12"/>
        <v>22019.03625131646</v>
      </c>
      <c r="G18" s="18">
        <f t="shared" si="12"/>
        <v>24481.9496451379</v>
      </c>
      <c r="H18" s="18">
        <f t="shared" si="12"/>
        <v>26763.696041710293</v>
      </c>
      <c r="I18" s="18">
        <f t="shared" si="12"/>
        <v>28864.27544103364</v>
      </c>
      <c r="J18" s="18">
        <f t="shared" si="12"/>
        <v>30783.687843107946</v>
      </c>
      <c r="K18" s="18">
        <f t="shared" si="12"/>
        <v>32521.933247933208</v>
      </c>
      <c r="L18" s="18">
        <f t="shared" si="12"/>
        <v>34079.011655509414</v>
      </c>
      <c r="M18" s="18">
        <f t="shared" si="12"/>
        <v>35454.923065836585</v>
      </c>
      <c r="N18" s="18">
        <f t="shared" si="12"/>
        <v>36649.66747891471</v>
      </c>
      <c r="O18" s="18">
        <f t="shared" si="12"/>
        <v>37663.244894743795</v>
      </c>
      <c r="P18" s="18">
        <f t="shared" si="12"/>
        <v>38495.655313323834</v>
      </c>
      <c r="Q18" s="18">
        <f t="shared" si="12"/>
        <v>39146.898734654824</v>
      </c>
      <c r="R18" s="18">
        <f t="shared" si="12"/>
        <v>39616.975158736765</v>
      </c>
      <c r="S18" s="18">
        <f t="shared" si="12"/>
        <v>39905.88458556967</v>
      </c>
      <c r="T18" s="18">
        <f t="shared" si="12"/>
        <v>40013.62701515353</v>
      </c>
      <c r="U18" s="18">
        <f t="shared" si="12"/>
        <v>39940.20244748834</v>
      </c>
      <c r="V18" s="18">
        <f t="shared" si="12"/>
        <v>39685.610882574096</v>
      </c>
      <c r="W18" s="18">
        <f t="shared" si="12"/>
        <v>38632.926760998496</v>
      </c>
      <c r="X18" s="18">
        <f t="shared" si="12"/>
        <v>35695.14809926726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5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24" ht="15.75">
      <c r="A20" s="11" t="s">
        <v>7</v>
      </c>
      <c r="B20" s="20">
        <f>B7-B18</f>
        <v>-5744</v>
      </c>
      <c r="C20" s="20">
        <f aca="true" t="shared" si="13" ref="C20:X20">C7-C18</f>
        <v>-2019.4319032393778</v>
      </c>
      <c r="D20" s="20">
        <f t="shared" si="13"/>
        <v>2467.8261117643415</v>
      </c>
      <c r="E20" s="20">
        <f t="shared" si="13"/>
        <v>4610.416868136861</v>
      </c>
      <c r="F20" s="20">
        <f t="shared" si="13"/>
        <v>6622.204192183173</v>
      </c>
      <c r="G20" s="20">
        <f t="shared" si="13"/>
        <v>8496.785022752509</v>
      </c>
      <c r="H20" s="20">
        <f t="shared" si="13"/>
        <v>10232.826384837277</v>
      </c>
      <c r="I20" s="20">
        <f t="shared" si="13"/>
        <v>11830.328278437493</v>
      </c>
      <c r="J20" s="20">
        <f t="shared" si="13"/>
        <v>13289.290703553139</v>
      </c>
      <c r="K20" s="20">
        <f t="shared" si="13"/>
        <v>14609.713660184221</v>
      </c>
      <c r="L20" s="20">
        <f t="shared" si="13"/>
        <v>15791.597148330737</v>
      </c>
      <c r="M20" s="20">
        <f t="shared" si="13"/>
        <v>16834.941167992685</v>
      </c>
      <c r="N20" s="20">
        <f t="shared" si="13"/>
        <v>17739.745719170074</v>
      </c>
      <c r="O20" s="20">
        <f t="shared" si="13"/>
        <v>18506.01080186291</v>
      </c>
      <c r="P20" s="20">
        <f t="shared" si="13"/>
        <v>19133.73641607116</v>
      </c>
      <c r="Q20" s="20">
        <f t="shared" si="13"/>
        <v>19622.92256179487</v>
      </c>
      <c r="R20" s="20">
        <f t="shared" si="13"/>
        <v>19973.569239033997</v>
      </c>
      <c r="S20" s="20">
        <f t="shared" si="13"/>
        <v>20185.676447788574</v>
      </c>
      <c r="T20" s="20">
        <f t="shared" si="13"/>
        <v>20259.244188058583</v>
      </c>
      <c r="U20" s="20">
        <f t="shared" si="13"/>
        <v>20194.272459844025</v>
      </c>
      <c r="V20" s="20">
        <f t="shared" si="13"/>
        <v>19990.7612631449</v>
      </c>
      <c r="W20" s="20">
        <f t="shared" si="13"/>
        <v>19168.120464292966</v>
      </c>
      <c r="X20" s="20">
        <f t="shared" si="13"/>
        <v>16895.11325238085</v>
      </c>
    </row>
    <row r="21" spans="1:24" ht="15.75">
      <c r="A21" s="15" t="s">
        <v>11</v>
      </c>
      <c r="B21" s="19">
        <v>533</v>
      </c>
      <c r="C21" s="19">
        <v>533</v>
      </c>
      <c r="D21" s="19">
        <v>533</v>
      </c>
      <c r="E21" s="19">
        <v>533</v>
      </c>
      <c r="F21" s="19">
        <v>533</v>
      </c>
      <c r="G21" s="19">
        <v>533</v>
      </c>
      <c r="H21" s="19">
        <v>533</v>
      </c>
      <c r="I21" s="19">
        <v>533</v>
      </c>
      <c r="J21" s="19">
        <v>533</v>
      </c>
      <c r="K21" s="19">
        <v>533</v>
      </c>
      <c r="L21" s="19">
        <v>533</v>
      </c>
      <c r="M21" s="19">
        <v>533</v>
      </c>
      <c r="N21" s="19">
        <v>533</v>
      </c>
      <c r="O21" s="19">
        <v>533</v>
      </c>
      <c r="P21" s="19">
        <v>533</v>
      </c>
      <c r="Q21" s="19">
        <v>533</v>
      </c>
      <c r="R21" s="19">
        <v>533</v>
      </c>
      <c r="S21" s="19">
        <v>533</v>
      </c>
      <c r="T21" s="19">
        <v>533</v>
      </c>
      <c r="U21" s="19">
        <v>533</v>
      </c>
      <c r="V21" s="19">
        <v>533</v>
      </c>
      <c r="W21" s="19">
        <v>533</v>
      </c>
      <c r="X21" s="19">
        <v>533</v>
      </c>
    </row>
    <row r="22" spans="1:24" ht="15.75">
      <c r="A22" s="16" t="s">
        <v>12</v>
      </c>
      <c r="B22" s="19">
        <f>B20-B21</f>
        <v>-6277</v>
      </c>
      <c r="C22" s="19">
        <f aca="true" t="shared" si="14" ref="C22:X22">C20-C21</f>
        <v>-2552.431903239378</v>
      </c>
      <c r="D22" s="19">
        <f t="shared" si="14"/>
        <v>1934.8261117643415</v>
      </c>
      <c r="E22" s="19">
        <f t="shared" si="14"/>
        <v>4077.416868136861</v>
      </c>
      <c r="F22" s="19">
        <f t="shared" si="14"/>
        <v>6089.204192183173</v>
      </c>
      <c r="G22" s="19">
        <f t="shared" si="14"/>
        <v>7963.785022752509</v>
      </c>
      <c r="H22" s="19">
        <f t="shared" si="14"/>
        <v>9699.826384837277</v>
      </c>
      <c r="I22" s="19">
        <f t="shared" si="14"/>
        <v>11297.328278437493</v>
      </c>
      <c r="J22" s="19">
        <f t="shared" si="14"/>
        <v>12756.290703553139</v>
      </c>
      <c r="K22" s="19">
        <f t="shared" si="14"/>
        <v>14076.713660184221</v>
      </c>
      <c r="L22" s="19">
        <f t="shared" si="14"/>
        <v>15258.597148330737</v>
      </c>
      <c r="M22" s="19">
        <f t="shared" si="14"/>
        <v>16301.941167992685</v>
      </c>
      <c r="N22" s="19">
        <f t="shared" si="14"/>
        <v>17206.745719170074</v>
      </c>
      <c r="O22" s="19">
        <f t="shared" si="14"/>
        <v>17973.01080186291</v>
      </c>
      <c r="P22" s="19">
        <f t="shared" si="14"/>
        <v>18600.73641607116</v>
      </c>
      <c r="Q22" s="19">
        <f t="shared" si="14"/>
        <v>19089.92256179487</v>
      </c>
      <c r="R22" s="19">
        <f t="shared" si="14"/>
        <v>19440.569239033997</v>
      </c>
      <c r="S22" s="19">
        <f t="shared" si="14"/>
        <v>19652.676447788574</v>
      </c>
      <c r="T22" s="19">
        <f t="shared" si="14"/>
        <v>19726.244188058583</v>
      </c>
      <c r="U22" s="19">
        <f t="shared" si="14"/>
        <v>19661.272459844025</v>
      </c>
      <c r="V22" s="19">
        <f t="shared" si="14"/>
        <v>19457.7612631449</v>
      </c>
      <c r="W22" s="19">
        <f t="shared" si="14"/>
        <v>18635.120464292966</v>
      </c>
      <c r="X22" s="19">
        <f t="shared" si="14"/>
        <v>16362.113252380848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VSIDC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Jenkin</dc:creator>
  <cp:keywords/>
  <dc:description/>
  <cp:lastModifiedBy>hussain</cp:lastModifiedBy>
  <cp:lastPrinted>2009-01-06T00:10:45Z</cp:lastPrinted>
  <dcterms:created xsi:type="dcterms:W3CDTF">2002-07-03T10:58:30Z</dcterms:created>
  <dcterms:modified xsi:type="dcterms:W3CDTF">2009-07-17T13:37:17Z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-1496741122</vt:i4>
  </property>
  <property fmtid="{D5CDD505-2E9C-101B-9397-08002B2CF9AE}" pid="3" name="_EmailSubject">
    <vt:lpwstr>Strawberry Gross Margin</vt:lpwstr>
  </property>
  <property fmtid="{D5CDD505-2E9C-101B-9397-08002B2CF9AE}" pid="4" name="_AuthorEmail">
    <vt:lpwstr>cthomson@vff.org.au</vt:lpwstr>
  </property>
  <property fmtid="{D5CDD505-2E9C-101B-9397-08002B2CF9AE}" pid="5" name="_AuthorEmailDisplayName">
    <vt:lpwstr>Chloe Thomson</vt:lpwstr>
  </property>
  <property fmtid="{D5CDD505-2E9C-101B-9397-08002B2CF9AE}" pid="6" name="_ReviewingToolsShownOnce">
    <vt:lpwstr/>
  </property>
</Properties>
</file>